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8-22\"/>
    </mc:Choice>
  </mc:AlternateContent>
  <xr:revisionPtr revIDLastSave="0" documentId="13_ncr:1_{299BD3A4-6090-44DE-AFCA-CCA7BDA41943}" xr6:coauthVersionLast="47" xr6:coauthVersionMax="47" xr10:uidLastSave="{00000000-0000-0000-0000-000000000000}"/>
  <bookViews>
    <workbookView xWindow="-120" yWindow="-120" windowWidth="29040" windowHeight="15720" tabRatio="838" activeTab="5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العراقيين - OTC" sheetId="84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D33" i="55" l="1"/>
  <c r="F32" i="55"/>
  <c r="F33" i="55" s="1"/>
  <c r="E32" i="55"/>
  <c r="D32" i="55"/>
  <c r="F29" i="55"/>
  <c r="E29" i="55"/>
  <c r="D29" i="55"/>
  <c r="F26" i="55"/>
  <c r="E26" i="55"/>
  <c r="E33" i="55" s="1"/>
  <c r="D26" i="55"/>
  <c r="F6" i="84"/>
  <c r="F7" i="84" s="1"/>
  <c r="E6" i="84"/>
  <c r="E7" i="84" s="1"/>
  <c r="D6" i="84"/>
  <c r="D7" i="84" s="1"/>
  <c r="F14" i="55" l="1"/>
  <c r="E14" i="55"/>
  <c r="D14" i="55"/>
  <c r="F11" i="55"/>
  <c r="E11" i="55"/>
  <c r="D11" i="55"/>
  <c r="F8" i="55"/>
  <c r="F15" i="55" s="1"/>
  <c r="E8" i="55"/>
  <c r="E15" i="55" s="1"/>
  <c r="D8" i="55"/>
  <c r="D15" i="55" s="1"/>
  <c r="K11" i="79"/>
  <c r="L11" i="79"/>
  <c r="M11" i="79"/>
  <c r="K10" i="76"/>
  <c r="L10" i="76"/>
  <c r="M10" i="76"/>
  <c r="J8" i="81"/>
  <c r="J9" i="81"/>
  <c r="J60" i="77"/>
  <c r="K60" i="77"/>
  <c r="L60" i="77"/>
  <c r="K23" i="79"/>
  <c r="L23" i="79"/>
  <c r="M23" i="79"/>
  <c r="K20" i="79"/>
  <c r="L20" i="79"/>
  <c r="M20" i="79"/>
  <c r="K17" i="79"/>
  <c r="L17" i="79"/>
  <c r="M17" i="79"/>
  <c r="L14" i="79"/>
  <c r="M14" i="79"/>
  <c r="K14" i="79"/>
  <c r="K23" i="76"/>
  <c r="L23" i="76"/>
  <c r="M23" i="76"/>
  <c r="M24" i="79" l="1"/>
  <c r="L24" i="79"/>
  <c r="K24" i="79"/>
  <c r="J68" i="77"/>
  <c r="K68" i="77"/>
  <c r="L68" i="77"/>
  <c r="J19" i="77" l="1"/>
  <c r="K19" i="77"/>
  <c r="L19" i="77"/>
  <c r="J28" i="77" l="1"/>
  <c r="K28" i="77"/>
  <c r="L28" i="77"/>
  <c r="J35" i="77"/>
  <c r="K35" i="77"/>
  <c r="L35" i="77"/>
  <c r="J51" i="77"/>
  <c r="K51" i="77"/>
  <c r="L51" i="77"/>
  <c r="K17" i="76"/>
  <c r="G8" i="81" l="1"/>
  <c r="G9" i="81" s="1"/>
  <c r="H8" i="81"/>
  <c r="H9" i="81" s="1"/>
  <c r="I8" i="81"/>
  <c r="I9" i="81" s="1"/>
  <c r="L20" i="76" l="1"/>
  <c r="M20" i="76"/>
  <c r="K20" i="76"/>
  <c r="K50" i="73"/>
  <c r="L50" i="73"/>
  <c r="M50" i="73"/>
  <c r="L17" i="76" l="1"/>
  <c r="M17" i="76"/>
  <c r="K6" i="76" l="1"/>
  <c r="K24" i="76" s="1"/>
  <c r="L6" i="76"/>
  <c r="L24" i="76" s="1"/>
  <c r="M6" i="76"/>
  <c r="M24" i="76" s="1"/>
  <c r="K26" i="73" l="1"/>
  <c r="L26" i="73"/>
  <c r="M26" i="73"/>
  <c r="J23" i="77" l="1"/>
  <c r="K23" i="77"/>
  <c r="L23" i="77"/>
  <c r="J69" i="77" l="1"/>
  <c r="L69" i="77"/>
  <c r="K69" i="77"/>
  <c r="K36" i="73" l="1"/>
  <c r="L36" i="73"/>
  <c r="M36" i="73"/>
  <c r="K69" i="73" l="1"/>
  <c r="L69" i="73"/>
  <c r="M69" i="73"/>
  <c r="K30" i="73" l="1"/>
  <c r="L30" i="73"/>
  <c r="M30" i="73"/>
  <c r="K92" i="73" l="1"/>
  <c r="L92" i="73"/>
  <c r="M92" i="73"/>
  <c r="K83" i="73" l="1"/>
  <c r="K93" i="73" s="1"/>
  <c r="L83" i="73"/>
  <c r="L93" i="73" s="1"/>
  <c r="M83" i="73"/>
  <c r="M93" i="73" s="1"/>
</calcChain>
</file>

<file path=xl/sharedStrings.xml><?xml version="1.0" encoding="utf-8"?>
<sst xmlns="http://schemas.openxmlformats.org/spreadsheetml/2006/main" count="1385" uniqueCount="455">
  <si>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</si>
  <si>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</si>
  <si>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</si>
  <si>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</si>
  <si>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</si>
  <si>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</si>
  <si>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</si>
  <si>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</si>
  <si>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</si>
  <si>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</si>
  <si>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</si>
  <si>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</si>
  <si>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</si>
  <si>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</si>
  <si>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</si>
  <si>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</si>
  <si>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</si>
  <si>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</si>
  <si>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</si>
  <si>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</si>
  <si>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</si>
  <si>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</si>
  <si>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</si>
  <si>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</si>
  <si>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</si>
  <si>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</si>
  <si>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</si>
  <si>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</si>
  <si>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</si>
  <si>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</si>
  <si>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</si>
  <si>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</si>
  <si>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</si>
  <si>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</si>
  <si>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</si>
  <si>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</si>
  <si>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</si>
  <si>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</si>
  <si>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</si>
  <si>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</si>
  <si>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</si>
  <si>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</si>
  <si>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</si>
  <si>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</si>
  <si>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</si>
  <si>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</si>
  <si>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</si>
  <si>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</si>
  <si>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</si>
  <si>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</si>
  <si>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</si>
  <si>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</si>
  <si>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</si>
  <si>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</si>
  <si>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</si>
  <si>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</si>
  <si>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</si>
  <si>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</si>
  <si>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</si>
  <si>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</si>
  <si>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</si>
  <si>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</si>
  <si>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</si>
  <si>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</si>
  <si>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</si>
  <si>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</si>
  <si>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</si>
  <si>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</si>
  <si>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</si>
  <si>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</si>
  <si>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</si>
  <si>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</si>
  <si>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</si>
  <si>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</si>
  <si>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</si>
  <si>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</si>
  <si>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</si>
  <si>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</si>
  <si>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</si>
  <si>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</si>
  <si>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</si>
  <si>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</si>
  <si>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</si>
  <si>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</si>
  <si>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</si>
  <si>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</si>
  <si>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</si>
  <si>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</si>
  <si>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</si>
  <si>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</si>
  <si>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</si>
  <si>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</si>
  <si>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</si>
  <si>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</si>
  <si>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</si>
  <si>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</si>
  <si>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</si>
  <si>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</si>
  <si>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</si>
  <si>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</si>
  <si>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</si>
  <si>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</si>
  <si>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</si>
  <si>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</si>
  <si>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</si>
  <si>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</si>
  <si>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</si>
  <si>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</si>
  <si>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</si>
  <si>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</si>
  <si>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</si>
  <si>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</si>
  <si>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</si>
  <si>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</si>
  <si>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</si>
  <si>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</si>
  <si>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</si>
  <si>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</si>
  <si>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</si>
  <si>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</si>
  <si>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</si>
  <si>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</si>
  <si>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</si>
  <si>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</si>
  <si>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</si>
  <si>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</si>
  <si>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</si>
  <si>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</si>
  <si>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</si>
  <si>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</si>
  <si>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</si>
  <si>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</si>
  <si>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</si>
  <si>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</si>
  <si>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</si>
  <si>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</si>
  <si>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</si>
  <si>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</si>
  <si>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</si>
  <si>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</si>
  <si>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</si>
  <si>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</si>
  <si>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</si>
  <si>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</si>
  <si>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</si>
  <si>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</si>
  <si>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</si>
  <si>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</si>
  <si>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</si>
  <si>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</si>
  <si>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</si>
  <si>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</si>
  <si>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</si>
  <si>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</si>
  <si>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</si>
  <si>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</si>
  <si>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</si>
  <si>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</si>
  <si>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</si>
  <si>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</si>
  <si>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</si>
  <si>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</si>
  <si>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</si>
  <si>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</si>
  <si>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</si>
  <si>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</si>
  <si>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</si>
  <si>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</si>
  <si>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</si>
  <si>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</si>
  <si>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</si>
  <si>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</si>
  <si>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</si>
  <si>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</si>
  <si>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</si>
  <si>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</si>
  <si>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</si>
  <si>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</si>
  <si>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</si>
  <si>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</si>
  <si>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</si>
  <si>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</si>
  <si>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</si>
  <si>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</si>
  <si>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</si>
  <si>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</si>
  <si>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</si>
  <si>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</si>
  <si>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</si>
  <si>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</si>
  <si>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</si>
  <si>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</si>
  <si>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</si>
  <si>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</si>
  <si>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</si>
  <si>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</si>
  <si>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</si>
  <si>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</si>
  <si>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</si>
  <si>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</si>
  <si>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</si>
  <si>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</si>
  <si>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</si>
  <si>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</si>
  <si>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</si>
  <si>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</si>
  <si>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</si>
  <si>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</si>
  <si>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</si>
  <si>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</si>
  <si>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</si>
  <si>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</si>
  <si>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</si>
  <si>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</si>
  <si>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</si>
  <si>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</si>
  <si>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</si>
  <si>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</si>
  <si>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</si>
  <si>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</si>
  <si>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</si>
  <si>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</si>
  <si>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</si>
  <si>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</si>
  <si>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</si>
  <si>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</si>
  <si>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</si>
  <si>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</si>
  <si>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</si>
  <si>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</si>
  <si>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</si>
  <si>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</si>
  <si>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</si>
  <si>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</si>
  <si>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</si>
  <si>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</si>
  <si>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</si>
  <si>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</si>
  <si>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</si>
  <si>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</si>
  <si>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</si>
  <si>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</si>
  <si>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</si>
  <si>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</si>
  <si>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</si>
  <si>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</si>
  <si>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</si>
  <si>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</si>
  <si>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</si>
  <si>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</si>
  <si>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</si>
  <si>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</si>
  <si>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</si>
  <si>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</si>
  <si>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</si>
  <si>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</si>
  <si>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</si>
  <si>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</si>
  <si>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</si>
  <si>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</si>
  <si>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</si>
  <si>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</si>
  <si>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</si>
  <si>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</si>
  <si>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</si>
  <si>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</si>
  <si>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</si>
  <si>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</si>
  <si>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</si>
  <si>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</si>
  <si>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</si>
  <si>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</si>
  <si>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</si>
  <si>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</si>
  <si>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</si>
  <si>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</si>
  <si>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</si>
  <si>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</si>
  <si>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</si>
  <si>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</si>
  <si>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</si>
  <si>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</si>
  <si>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</si>
  <si>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</si>
  <si>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</si>
  <si>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</si>
  <si>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</si>
  <si>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</si>
  <si>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</si>
  <si>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</si>
  <si>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</si>
  <si>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</si>
  <si>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</si>
  <si>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</si>
  <si>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</si>
  <si>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</si>
  <si>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</si>
  <si>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</si>
  <si>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</si>
  <si>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</si>
  <si>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</si>
  <si>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</si>
  <si>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</si>
  <si>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</si>
  <si>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</si>
  <si>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</si>
  <si>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</si>
  <si>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</si>
  <si>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</si>
  <si>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</si>
  <si>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</si>
  <si>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</si>
  <si>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</si>
  <si>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</si>
  <si>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</si>
  <si>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</si>
  <si>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</si>
  <si>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</si>
  <si>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</si>
  <si>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</si>
  <si>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</si>
  <si>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</si>
  <si>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</si>
  <si>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</si>
  <si>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</si>
  <si>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</si>
  <si>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</si>
  <si>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</si>
  <si>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</si>
  <si>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</si>
  <si>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</si>
  <si>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</si>
  <si>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</si>
  <si>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</si>
  <si>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</si>
  <si>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</si>
  <si>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</si>
  <si>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</si>
  <si>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</si>
  <si>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</si>
  <si>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</si>
  <si>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</si>
  <si>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</si>
  <si>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</si>
  <si>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</si>
  <si>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</si>
  <si>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</si>
  <si>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</si>
  <si>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</si>
  <si>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</si>
  <si>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</si>
  <si>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</si>
  <si>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</si>
  <si>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</si>
  <si>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</si>
  <si>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</si>
  <si>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</si>
  <si>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</si>
  <si>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</si>
  <si>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</si>
  <si>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</si>
  <si>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</si>
  <si>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</si>
  <si>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</si>
  <si>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</si>
  <si>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</si>
  <si>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</si>
  <si>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</si>
  <si>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</si>
  <si>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</si>
  <si>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</si>
  <si>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</si>
  <si>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</si>
  <si>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</si>
  <si>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</si>
  <si>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</si>
  <si>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</si>
  <si>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</si>
  <si>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</si>
  <si>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</si>
  <si>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</si>
  <si>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</si>
  <si>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</si>
  <si>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</si>
  <si>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</si>
  <si>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</si>
  <si>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</si>
  <si>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</si>
  <si>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</si>
  <si>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</si>
  <si>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</si>
  <si>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</si>
  <si>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</si>
  <si>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</si>
  <si>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</si>
  <si>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</si>
  <si>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</si>
  <si>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</si>
  <si>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</si>
  <si>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</si>
  <si>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مصرف الدولي الاسلامي</t>
  </si>
  <si>
    <t>الكيمياوية والبلاستيكية</t>
  </si>
  <si>
    <t>مصرف نور العراق الاسلامي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</si>
  <si>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</si>
  <si>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</si>
  <si>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</si>
  <si>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</si>
  <si>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</si>
  <si>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مصرف الاتحاد العراقي </t>
  </si>
  <si>
    <t xml:space="preserve">التقرير الاسبوعي لتداول الاسهم المباعة من غير العراقيين في منصة ISX-OTC </t>
  </si>
  <si>
    <t>الصناعات المعدنية والدراجات</t>
  </si>
  <si>
    <t>فندق السدير</t>
  </si>
  <si>
    <t>مصرف الوطني الاسلامي</t>
  </si>
  <si>
    <t xml:space="preserve">     2026/1/22 - 2026/1/18 تقرير التداول الأسبوعي </t>
  </si>
  <si>
    <t>Weekly Trading Report 18/1/2026 - 22/1/2026</t>
  </si>
  <si>
    <t xml:space="preserve">     2026/1/22 - 2026/1/18 ISX-OTC تقرير التداول الأسبوعي /المنصة     </t>
  </si>
  <si>
    <t xml:space="preserve">Over The Counter Platform (OTC) Weekly Trading Report 18/1/2026 - 22/1/2026 </t>
  </si>
  <si>
    <t>التقرير الاسبوعي لتداول الاسهم المشتراة لغير العراقيين في السوق العراق للاوراق المالية 2026/1/18 - 2026/1/22</t>
  </si>
  <si>
    <t>Non-Iraqi Weekly Trading Report (Buy) 18/1/2026 - 22/1/2026</t>
  </si>
  <si>
    <t>Non-Iraqi Weekly Trading Report (Sell)  18/1/2026 - 22/1/2026</t>
  </si>
  <si>
    <t>Non-Iraqi Weekly Trading Report (Sell)  18/1/2026- 22/1/2026</t>
  </si>
  <si>
    <t xml:space="preserve"> أسعار الاغلاق لاسهم الشركات المساهمة المدرجة للفترة 2026/1/18 - 2026/1/22</t>
  </si>
  <si>
    <t>Closing prices for the  listed companies from 18/1/2026 - 22/4/2026</t>
  </si>
  <si>
    <t>2026/1/22 - 2026/1/18 تقرير التداول الأسبوعي /المنصة الثالثة</t>
  </si>
  <si>
    <t xml:space="preserve">Undisclosed Platform Weekly Trading Report 18/1/2026 - 22/1/2026            </t>
  </si>
  <si>
    <t>2026/1/22 - 2026/1/18 تقرير التداول الأسبوعي / المنصة الثانية</t>
  </si>
  <si>
    <t xml:space="preserve">Second Platform Weekly Trading Report 18/1/2026 - 22/1/2026 </t>
  </si>
  <si>
    <t xml:space="preserve">      2026/1/22 - 2026/1/18 تقرير التداول الأسبوعي / المنصة النظامية</t>
  </si>
  <si>
    <t xml:space="preserve">   Weekly Trading Report / Regular 18/1/2026 - 22/1/2026 </t>
  </si>
  <si>
    <t xml:space="preserve">مصرف الانصاري </t>
  </si>
  <si>
    <t xml:space="preserve">البادية للنقل العام </t>
  </si>
  <si>
    <t xml:space="preserve">النخبة للمقاولات العامة </t>
  </si>
  <si>
    <t xml:space="preserve">الاسهم المتداولة  </t>
  </si>
  <si>
    <t>Company Names</t>
  </si>
  <si>
    <t>المصرف التجاري العراقي</t>
  </si>
  <si>
    <t xml:space="preserve">المصرف العراقي الاسلامي </t>
  </si>
  <si>
    <t>مصرف الشرق الاوسط للاستثمار</t>
  </si>
  <si>
    <t>Al-Mansour Bank</t>
  </si>
  <si>
    <t>Total Bank sector</t>
  </si>
  <si>
    <t xml:space="preserve">قطاع التامين </t>
  </si>
  <si>
    <t xml:space="preserve">مجموع قطاع التامين </t>
  </si>
  <si>
    <t>Total Insurance sector</t>
  </si>
  <si>
    <t xml:space="preserve">قطاع الصناعة </t>
  </si>
  <si>
    <t xml:space="preserve">مجموع قطاع الصناعة </t>
  </si>
  <si>
    <t>Total Industry sector</t>
  </si>
  <si>
    <t xml:space="preserve">مصرف الوركاء للاستثمار و التمويل </t>
  </si>
  <si>
    <t>Warka Bank for inv.&amp;Finance</t>
  </si>
  <si>
    <t>المجموع الكلي</t>
  </si>
  <si>
    <t>Grand Total</t>
  </si>
  <si>
    <t>Bank Of Baghdad</t>
  </si>
  <si>
    <t xml:space="preserve">المصرف الاهلي العراقي </t>
  </si>
  <si>
    <t xml:space="preserve">National Bank Of Iraq </t>
  </si>
  <si>
    <t>مدينة العاب الكرخ السياحية</t>
  </si>
  <si>
    <t>Total Service sector</t>
  </si>
  <si>
    <t>التقرير الاسبوعي لتداول الاسهم المباعة من غير العراقيين في السوق العراق للاوراق المالية 2026/1/18 - 2026/1/22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</si>
</sst>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4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indexed="56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188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53" xfId="0" applyFont="1" applyFill="1" applyBorder="1" applyAlignment="1">
      <alignment horizontal="center" vertical="center" wrapText="1"/>
    </xf>
    <xf numFmtId="0" fontId="91" fillId="60" borderId="53" xfId="0" applyFont="1" applyFill="1" applyBorder="1" applyAlignment="1">
      <alignment horizontal="left" vertical="center"/>
    </xf>
    <xf numFmtId="0" fontId="91" fillId="0" borderId="52" xfId="176" applyFont="1" applyBorder="1" applyAlignment="1">
      <alignment horizontal="right" vertical="center"/>
    </xf>
    <xf numFmtId="0" fontId="91" fillId="0" borderId="52" xfId="176" applyFont="1" applyBorder="1" applyAlignment="1">
      <alignment horizontal="left" vertical="center"/>
    </xf>
    <xf numFmtId="3" fontId="91" fillId="0" borderId="57" xfId="176" applyNumberFormat="1" applyFont="1" applyBorder="1" applyAlignment="1">
      <alignment horizontal="center" vertical="center"/>
    </xf>
    <xf numFmtId="0" fontId="91" fillId="0" borderId="53" xfId="200" applyFont="1" applyBorder="1" applyAlignment="1">
      <alignment vertical="center"/>
    </xf>
    <xf numFmtId="3" fontId="91" fillId="59" borderId="57" xfId="176" applyNumberFormat="1" applyFont="1" applyFill="1" applyBorder="1" applyAlignment="1">
      <alignment horizontal="center" vertical="center"/>
    </xf>
    <xf numFmtId="0" fontId="91" fillId="59" borderId="53" xfId="0" applyFont="1" applyFill="1" applyBorder="1" applyAlignment="1">
      <alignment vertical="center"/>
    </xf>
    <xf numFmtId="0" fontId="92" fillId="56" borderId="52" xfId="0" applyFont="1" applyFill="1" applyBorder="1" applyAlignment="1">
      <alignment horizontal="center" vertical="center"/>
    </xf>
    <xf numFmtId="0" fontId="92" fillId="56" borderId="52" xfId="0" applyFont="1" applyFill="1" applyBorder="1" applyAlignment="1">
      <alignment horizontal="center" vertical="center" wrapText="1"/>
    </xf>
    <xf numFmtId="0" fontId="92" fillId="59" borderId="44" xfId="0" applyFont="1" applyFill="1" applyBorder="1" applyAlignment="1">
      <alignment horizontal="center" vertical="center" wrapText="1"/>
    </xf>
    <xf numFmtId="0" fontId="92" fillId="60" borderId="53" xfId="0" applyFont="1" applyFill="1" applyBorder="1" applyAlignment="1">
      <alignment horizontal="left" vertical="center"/>
    </xf>
    <xf numFmtId="168" fontId="93" fillId="0" borderId="53" xfId="114" applyNumberFormat="1" applyFont="1" applyBorder="1" applyAlignment="1">
      <alignment vertical="center"/>
    </xf>
    <xf numFmtId="3" fontId="92" fillId="0" borderId="57" xfId="176" applyNumberFormat="1" applyFont="1" applyBorder="1" applyAlignment="1">
      <alignment horizontal="center" vertical="center"/>
    </xf>
    <xf numFmtId="3" fontId="92" fillId="59" borderId="57" xfId="176" applyNumberFormat="1" applyFont="1" applyFill="1" applyBorder="1" applyAlignment="1">
      <alignment horizontal="center" vertical="center"/>
    </xf>
    <xf numFmtId="0" fontId="92" fillId="59" borderId="53" xfId="0" applyFont="1" applyFill="1" applyBorder="1" applyAlignment="1">
      <alignment vertical="center"/>
    </xf>
    <xf numFmtId="168" fontId="93" fillId="0" borderId="60" xfId="114" applyNumberFormat="1" applyFont="1" applyBorder="1" applyAlignment="1">
      <alignment horizontal="right"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1" fillId="59" borderId="58" xfId="176" applyFont="1" applyFill="1" applyBorder="1" applyAlignment="1">
      <alignment horizontal="center" vertical="center"/>
    </xf>
    <xf numFmtId="0" fontId="91" fillId="59" borderId="59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60" borderId="56" xfId="0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 readingOrder="2"/>
    </xf>
    <xf numFmtId="0" fontId="92" fillId="60" borderId="54" xfId="0" applyFont="1" applyFill="1" applyBorder="1" applyAlignment="1">
      <alignment horizontal="right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59" borderId="58" xfId="176" applyFont="1" applyFill="1" applyBorder="1" applyAlignment="1">
      <alignment horizontal="right" vertical="center"/>
    </xf>
    <xf numFmtId="0" fontId="92" fillId="59" borderId="59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0" fontId="73" fillId="0" borderId="23" xfId="0" applyFont="1" applyBorder="1" applyAlignment="1">
      <alignment horizontal="center" vertical="center"/>
    </xf>
  </cellXfs>
  <cellStyles count="722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1937252</xdr:colOff>
      <xdr:row>0</xdr:row>
      <xdr:rowOff>95249</xdr:rowOff>
    </xdr:from>
    <xdr:to>
      <xdr:col>14</xdr:col>
      <xdr:colOff>2944092</xdr:colOff>
      <xdr:row>1</xdr:row>
      <xdr:rowOff>458931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5" y="95249"/>
          <a:ext cx="1006840" cy="987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1951980</xdr:colOff>
      <xdr:row>37</xdr:row>
      <xdr:rowOff>26266</xdr:rowOff>
    </xdr:from>
    <xdr:ext cx="1000771" cy="934894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6" y="8728652"/>
          <a:ext cx="1000771" cy="934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69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1819275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2836277</xdr:colOff>
      <xdr:row>17</xdr:row>
      <xdr:rowOff>5055</xdr:rowOff>
    </xdr:from>
    <xdr:to>
      <xdr:col>6</xdr:col>
      <xdr:colOff>3327570</xdr:colOff>
      <xdr:row>18</xdr:row>
      <xdr:rowOff>253931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3587920"/>
          <a:ext cx="491293" cy="5126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2447926</xdr:colOff>
      <xdr:row>0</xdr:row>
      <xdr:rowOff>57150</xdr:rowOff>
    </xdr:from>
    <xdr:to>
      <xdr:col>6</xdr:col>
      <xdr:colOff>3095625</xdr:colOff>
      <xdr:row>1</xdr:row>
      <xdr:rowOff>325251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BCFE88-33B2-4C47-9562-07C6DD574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5" y="57150"/>
          <a:ext cx="647699" cy="6491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2335696</xdr:colOff>
      <xdr:row>64</xdr:row>
      <xdr:rowOff>53121</xdr:rowOff>
    </xdr:from>
    <xdr:to>
      <xdr:col>8</xdr:col>
      <xdr:colOff>2733261</xdr:colOff>
      <xdr:row>65</xdr:row>
      <xdr:rowOff>231214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3073413" y="15094338"/>
          <a:ext cx="397565" cy="4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2272739</xdr:colOff>
      <xdr:row>0</xdr:row>
      <xdr:rowOff>24848</xdr:rowOff>
    </xdr:from>
    <xdr:to>
      <xdr:col>8</xdr:col>
      <xdr:colOff>2710436</xdr:colOff>
      <xdr:row>1</xdr:row>
      <xdr:rowOff>247650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93438739" y="24848"/>
          <a:ext cx="437697" cy="4704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1282675</xdr:colOff>
      <xdr:row>35</xdr:row>
      <xdr:rowOff>19201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9279158"/>
          <a:ext cx="792549" cy="734738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5"/>
  <sheetViews>
    <sheetView rightToLeft="1" topLeftCell="A76" zoomScale="110" zoomScaleNormal="110" workbookViewId="0">
      <selection activeCell="L95" sqref="L95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48.75" customHeight="1">
      <c r="B1" s="107" t="s">
        <v>4</v>
      </c>
      <c r="C1" s="108"/>
      <c r="D1" s="108"/>
      <c r="E1" s="131" t="s">
        <v>413</v>
      </c>
      <c r="F1" s="131"/>
      <c r="G1" s="131"/>
      <c r="H1" s="131"/>
      <c r="I1" s="131"/>
      <c r="J1" s="131"/>
      <c r="K1" s="131"/>
      <c r="L1" s="131"/>
      <c r="M1" s="131"/>
      <c r="N1" s="131"/>
      <c r="O1" s="18"/>
    </row>
    <row r="2" spans="2:15" ht="41.25" customHeight="1">
      <c r="B2" s="134" t="s">
        <v>5</v>
      </c>
      <c r="C2" s="135"/>
      <c r="D2" s="135"/>
      <c r="E2" s="135"/>
      <c r="F2" s="131" t="s">
        <v>414</v>
      </c>
      <c r="G2" s="131"/>
      <c r="H2" s="131"/>
      <c r="I2" s="131"/>
      <c r="J2" s="131"/>
      <c r="K2" s="131"/>
      <c r="L2" s="131"/>
      <c r="M2" s="131"/>
      <c r="N2" s="131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33" t="s">
        <v>3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</row>
    <row r="5" spans="2:15" ht="15.95" customHeight="1">
      <c r="B5" s="37" t="s">
        <v>374</v>
      </c>
      <c r="C5" s="54" t="s">
        <v>169</v>
      </c>
      <c r="D5" s="51">
        <v>0.67</v>
      </c>
      <c r="E5" s="51">
        <v>0.67</v>
      </c>
      <c r="F5" s="51">
        <v>0.64</v>
      </c>
      <c r="G5" s="41">
        <v>0.65</v>
      </c>
      <c r="H5" s="51">
        <v>0.65</v>
      </c>
      <c r="I5" s="51">
        <v>0.67</v>
      </c>
      <c r="J5" s="42">
        <v>-2.9850746268656692</v>
      </c>
      <c r="K5" s="43">
        <v>45</v>
      </c>
      <c r="L5" s="43">
        <v>25602214</v>
      </c>
      <c r="M5" s="43">
        <v>16729020.880000001</v>
      </c>
      <c r="N5" s="44">
        <v>5</v>
      </c>
      <c r="O5" s="45" t="s">
        <v>170</v>
      </c>
    </row>
    <row r="6" spans="2:15" ht="15.95" customHeight="1">
      <c r="B6" s="37" t="s">
        <v>395</v>
      </c>
      <c r="C6" s="54" t="s">
        <v>36</v>
      </c>
      <c r="D6" s="51">
        <v>3.33</v>
      </c>
      <c r="E6" s="51">
        <v>3.35</v>
      </c>
      <c r="F6" s="51">
        <v>3.25</v>
      </c>
      <c r="G6" s="41">
        <v>3.29</v>
      </c>
      <c r="H6" s="51">
        <v>3.27</v>
      </c>
      <c r="I6" s="51">
        <v>3.33</v>
      </c>
      <c r="J6" s="42">
        <v>-1.8018018018018056</v>
      </c>
      <c r="K6" s="43">
        <v>358</v>
      </c>
      <c r="L6" s="43">
        <v>78248386</v>
      </c>
      <c r="M6" s="43">
        <v>257719104.80000001</v>
      </c>
      <c r="N6" s="44">
        <v>5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1.02</v>
      </c>
      <c r="E7" s="51">
        <v>1.05</v>
      </c>
      <c r="F7" s="51">
        <v>1</v>
      </c>
      <c r="G7" s="41">
        <v>1.03</v>
      </c>
      <c r="H7" s="51">
        <v>1.03</v>
      </c>
      <c r="I7" s="51">
        <v>1.01</v>
      </c>
      <c r="J7" s="42">
        <v>1.980198019801982</v>
      </c>
      <c r="K7" s="43">
        <v>52</v>
      </c>
      <c r="L7" s="43">
        <v>20001636</v>
      </c>
      <c r="M7" s="43">
        <v>20511521.350000001</v>
      </c>
      <c r="N7" s="44">
        <v>5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0.06</v>
      </c>
      <c r="E8" s="51">
        <v>0.06</v>
      </c>
      <c r="F8" s="51">
        <v>0.06</v>
      </c>
      <c r="G8" s="51">
        <v>0.06</v>
      </c>
      <c r="H8" s="51">
        <v>0.06</v>
      </c>
      <c r="I8" s="51">
        <v>0.06</v>
      </c>
      <c r="J8" s="42">
        <v>0</v>
      </c>
      <c r="K8" s="43">
        <v>16</v>
      </c>
      <c r="L8" s="43">
        <v>31368735</v>
      </c>
      <c r="M8" s="43">
        <v>1882124.1</v>
      </c>
      <c r="N8" s="44">
        <v>4</v>
      </c>
      <c r="O8" s="45" t="s">
        <v>66</v>
      </c>
    </row>
    <row r="9" spans="2:15" ht="15.95" customHeight="1">
      <c r="B9" s="37" t="s">
        <v>404</v>
      </c>
      <c r="C9" s="54" t="s">
        <v>25</v>
      </c>
      <c r="D9" s="51">
        <v>0.23</v>
      </c>
      <c r="E9" s="51">
        <v>0.26</v>
      </c>
      <c r="F9" s="51">
        <v>0.23</v>
      </c>
      <c r="G9" s="41">
        <v>0.23</v>
      </c>
      <c r="H9" s="51">
        <v>0.24</v>
      </c>
      <c r="I9" s="51">
        <v>0.24</v>
      </c>
      <c r="J9" s="42">
        <v>0</v>
      </c>
      <c r="K9" s="43">
        <v>18</v>
      </c>
      <c r="L9" s="43">
        <v>27340639</v>
      </c>
      <c r="M9" s="43">
        <v>6383800.6299999999</v>
      </c>
      <c r="N9" s="44">
        <v>4</v>
      </c>
      <c r="O9" s="45" t="s">
        <v>26</v>
      </c>
    </row>
    <row r="10" spans="2:15" ht="15.95" customHeight="1">
      <c r="B10" s="37" t="s">
        <v>50</v>
      </c>
      <c r="C10" s="54" t="s">
        <v>51</v>
      </c>
      <c r="D10" s="51">
        <v>4.8</v>
      </c>
      <c r="E10" s="51">
        <v>4.8</v>
      </c>
      <c r="F10" s="51">
        <v>4.5999999999999996</v>
      </c>
      <c r="G10" s="41">
        <v>4.68</v>
      </c>
      <c r="H10" s="51">
        <v>4.67</v>
      </c>
      <c r="I10" s="51">
        <v>4.8099999999999996</v>
      </c>
      <c r="J10" s="42">
        <v>-2.9106029106028997</v>
      </c>
      <c r="K10" s="43">
        <v>289</v>
      </c>
      <c r="L10" s="43">
        <v>36765389</v>
      </c>
      <c r="M10" s="43">
        <v>172118313.69999999</v>
      </c>
      <c r="N10" s="44">
        <v>5</v>
      </c>
      <c r="O10" s="45" t="s">
        <v>52</v>
      </c>
    </row>
    <row r="11" spans="2:15" ht="15.95" customHeight="1">
      <c r="B11" s="37" t="s">
        <v>397</v>
      </c>
      <c r="C11" s="54" t="s">
        <v>74</v>
      </c>
      <c r="D11" s="51">
        <v>0.23</v>
      </c>
      <c r="E11" s="51">
        <v>0.23</v>
      </c>
      <c r="F11" s="51">
        <v>0.22</v>
      </c>
      <c r="G11" s="41">
        <v>0.22</v>
      </c>
      <c r="H11" s="51">
        <v>0.23</v>
      </c>
      <c r="I11" s="51">
        <v>0.23</v>
      </c>
      <c r="J11" s="42">
        <v>0</v>
      </c>
      <c r="K11" s="43">
        <v>22</v>
      </c>
      <c r="L11" s="43">
        <v>81060130</v>
      </c>
      <c r="M11" s="43">
        <v>17918829.899999999</v>
      </c>
      <c r="N11" s="44">
        <v>5</v>
      </c>
      <c r="O11" s="45" t="s">
        <v>75</v>
      </c>
    </row>
    <row r="12" spans="2:15" ht="15.95" customHeight="1">
      <c r="B12" s="37" t="s">
        <v>53</v>
      </c>
      <c r="C12" s="54" t="s">
        <v>42</v>
      </c>
      <c r="D12" s="51">
        <v>0.28000000000000003</v>
      </c>
      <c r="E12" s="51">
        <v>0.28999999999999998</v>
      </c>
      <c r="F12" s="51">
        <v>0.28000000000000003</v>
      </c>
      <c r="G12" s="41">
        <v>0.28000000000000003</v>
      </c>
      <c r="H12" s="51">
        <v>0.28000000000000003</v>
      </c>
      <c r="I12" s="51">
        <v>0.28000000000000003</v>
      </c>
      <c r="J12" s="42">
        <v>0</v>
      </c>
      <c r="K12" s="43">
        <v>81</v>
      </c>
      <c r="L12" s="43">
        <v>353041303</v>
      </c>
      <c r="M12" s="43">
        <v>99200822.049999997</v>
      </c>
      <c r="N12" s="44">
        <v>5</v>
      </c>
      <c r="O12" s="45" t="s">
        <v>43</v>
      </c>
    </row>
    <row r="13" spans="2:15" ht="15.95" customHeight="1">
      <c r="B13" s="37" t="s">
        <v>408</v>
      </c>
      <c r="C13" s="54" t="s">
        <v>220</v>
      </c>
      <c r="D13" s="51">
        <v>0.17</v>
      </c>
      <c r="E13" s="51">
        <v>0.17</v>
      </c>
      <c r="F13" s="51">
        <v>0.17</v>
      </c>
      <c r="G13" s="41">
        <v>0.17</v>
      </c>
      <c r="H13" s="51">
        <v>0.17</v>
      </c>
      <c r="I13" s="51">
        <v>0.19</v>
      </c>
      <c r="J13" s="42">
        <v>-10.526315789473683</v>
      </c>
      <c r="K13" s="43">
        <v>1</v>
      </c>
      <c r="L13" s="43">
        <v>200</v>
      </c>
      <c r="M13" s="43">
        <v>34</v>
      </c>
      <c r="N13" s="44">
        <v>1</v>
      </c>
      <c r="O13" s="45" t="s">
        <v>223</v>
      </c>
    </row>
    <row r="14" spans="2:15" ht="15.95" customHeight="1">
      <c r="B14" s="37" t="s">
        <v>405</v>
      </c>
      <c r="C14" s="54" t="s">
        <v>159</v>
      </c>
      <c r="D14" s="51">
        <v>1.2</v>
      </c>
      <c r="E14" s="51">
        <v>1.2</v>
      </c>
      <c r="F14" s="51">
        <v>1.2</v>
      </c>
      <c r="G14" s="41">
        <v>1.2</v>
      </c>
      <c r="H14" s="51">
        <v>1.2</v>
      </c>
      <c r="I14" s="51">
        <v>1.2</v>
      </c>
      <c r="J14" s="42">
        <v>0</v>
      </c>
      <c r="K14" s="43">
        <v>3</v>
      </c>
      <c r="L14" s="43">
        <v>2506375</v>
      </c>
      <c r="M14" s="43">
        <v>3007650</v>
      </c>
      <c r="N14" s="44">
        <v>2</v>
      </c>
      <c r="O14" s="45" t="s">
        <v>160</v>
      </c>
    </row>
    <row r="15" spans="2:15" ht="15.95" customHeight="1">
      <c r="B15" s="37" t="s">
        <v>38</v>
      </c>
      <c r="C15" s="54" t="s">
        <v>37</v>
      </c>
      <c r="D15" s="51">
        <v>1.94</v>
      </c>
      <c r="E15" s="51">
        <v>1.98</v>
      </c>
      <c r="F15" s="51">
        <v>1.94</v>
      </c>
      <c r="G15" s="41">
        <v>1.96</v>
      </c>
      <c r="H15" s="51">
        <v>1.95</v>
      </c>
      <c r="I15" s="51">
        <v>1.94</v>
      </c>
      <c r="J15" s="42">
        <v>0.51546391752577136</v>
      </c>
      <c r="K15" s="43">
        <v>294</v>
      </c>
      <c r="L15" s="43">
        <v>252208060</v>
      </c>
      <c r="M15" s="43">
        <v>493413020.69999999</v>
      </c>
      <c r="N15" s="44">
        <v>5</v>
      </c>
      <c r="O15" s="45" t="s">
        <v>55</v>
      </c>
    </row>
    <row r="16" spans="2:15" ht="15.95" customHeight="1">
      <c r="B16" s="37" t="s">
        <v>396</v>
      </c>
      <c r="C16" s="54" t="s">
        <v>147</v>
      </c>
      <c r="D16" s="51">
        <v>0.05</v>
      </c>
      <c r="E16" s="51">
        <v>0.05</v>
      </c>
      <c r="F16" s="51">
        <v>0.05</v>
      </c>
      <c r="G16" s="41">
        <v>0.05</v>
      </c>
      <c r="H16" s="51">
        <v>0.05</v>
      </c>
      <c r="I16" s="51">
        <v>0.05</v>
      </c>
      <c r="J16" s="42">
        <v>0</v>
      </c>
      <c r="K16" s="43">
        <v>10</v>
      </c>
      <c r="L16" s="43">
        <v>1024873</v>
      </c>
      <c r="M16" s="43">
        <v>51243.65</v>
      </c>
      <c r="N16" s="44">
        <v>2</v>
      </c>
      <c r="O16" s="45" t="s">
        <v>241</v>
      </c>
    </row>
    <row r="17" spans="2:15" ht="15.95" customHeight="1">
      <c r="B17" s="37" t="s">
        <v>412</v>
      </c>
      <c r="C17" s="54" t="s">
        <v>182</v>
      </c>
      <c r="D17" s="51">
        <v>0.38</v>
      </c>
      <c r="E17" s="51">
        <v>0.38</v>
      </c>
      <c r="F17" s="51">
        <v>0.35</v>
      </c>
      <c r="G17" s="41">
        <v>0.35</v>
      </c>
      <c r="H17" s="51">
        <v>0.35</v>
      </c>
      <c r="I17" s="51">
        <v>0.37</v>
      </c>
      <c r="J17" s="42">
        <v>-5.4054054054054053</v>
      </c>
      <c r="K17" s="43">
        <v>2</v>
      </c>
      <c r="L17" s="43">
        <v>102000</v>
      </c>
      <c r="M17" s="43">
        <v>35760</v>
      </c>
      <c r="N17" s="44">
        <v>1</v>
      </c>
      <c r="O17" s="45" t="s">
        <v>196</v>
      </c>
    </row>
    <row r="18" spans="2:15" ht="15.95" customHeight="1">
      <c r="B18" s="37" t="s">
        <v>199</v>
      </c>
      <c r="C18" s="54" t="s">
        <v>198</v>
      </c>
      <c r="D18" s="51">
        <v>0.75</v>
      </c>
      <c r="E18" s="51">
        <v>0.75</v>
      </c>
      <c r="F18" s="51">
        <v>0.75</v>
      </c>
      <c r="G18" s="41">
        <v>0.75</v>
      </c>
      <c r="H18" s="51">
        <v>0.75</v>
      </c>
      <c r="I18" s="51">
        <v>0.75</v>
      </c>
      <c r="J18" s="42">
        <v>0</v>
      </c>
      <c r="K18" s="43">
        <v>4</v>
      </c>
      <c r="L18" s="43">
        <v>23781</v>
      </c>
      <c r="M18" s="43">
        <v>17835.75</v>
      </c>
      <c r="N18" s="44">
        <v>2</v>
      </c>
      <c r="O18" s="45" t="s">
        <v>283</v>
      </c>
    </row>
    <row r="19" spans="2:15" ht="15.95" customHeight="1">
      <c r="B19" s="37" t="s">
        <v>248</v>
      </c>
      <c r="C19" s="54" t="s">
        <v>106</v>
      </c>
      <c r="D19" s="51">
        <v>0.61</v>
      </c>
      <c r="E19" s="51">
        <v>0.63</v>
      </c>
      <c r="F19" s="51">
        <v>0.61</v>
      </c>
      <c r="G19" s="41">
        <v>0.61</v>
      </c>
      <c r="H19" s="51">
        <v>0.61</v>
      </c>
      <c r="I19" s="51">
        <v>0.61</v>
      </c>
      <c r="J19" s="42">
        <v>0</v>
      </c>
      <c r="K19" s="43">
        <v>30</v>
      </c>
      <c r="L19" s="43">
        <v>23315781</v>
      </c>
      <c r="M19" s="43">
        <v>14255368.220000001</v>
      </c>
      <c r="N19" s="44">
        <v>4</v>
      </c>
      <c r="O19" s="45" t="s">
        <v>107</v>
      </c>
    </row>
    <row r="20" spans="2:15" ht="15.95" customHeight="1">
      <c r="B20" s="37" t="s">
        <v>399</v>
      </c>
      <c r="C20" s="54" t="s">
        <v>246</v>
      </c>
      <c r="D20" s="51">
        <v>0.28999999999999998</v>
      </c>
      <c r="E20" s="51">
        <v>0.28999999999999998</v>
      </c>
      <c r="F20" s="51">
        <v>0.27</v>
      </c>
      <c r="G20" s="41">
        <v>0.27</v>
      </c>
      <c r="H20" s="51">
        <v>0.27</v>
      </c>
      <c r="I20" s="51">
        <v>0.27</v>
      </c>
      <c r="J20" s="42">
        <v>0</v>
      </c>
      <c r="K20" s="43">
        <v>4</v>
      </c>
      <c r="L20" s="43">
        <v>605481</v>
      </c>
      <c r="M20" s="43">
        <v>166479.87</v>
      </c>
      <c r="N20" s="44">
        <v>1</v>
      </c>
      <c r="O20" s="45" t="s">
        <v>247</v>
      </c>
    </row>
    <row r="21" spans="2:15" ht="15.95" customHeight="1">
      <c r="B21" s="37" t="s">
        <v>190</v>
      </c>
      <c r="C21" s="54" t="s">
        <v>189</v>
      </c>
      <c r="D21" s="51">
        <v>0.11</v>
      </c>
      <c r="E21" s="51">
        <v>0.11</v>
      </c>
      <c r="F21" s="51">
        <v>0.11</v>
      </c>
      <c r="G21" s="41">
        <v>0.11</v>
      </c>
      <c r="H21" s="51">
        <v>0.11</v>
      </c>
      <c r="I21" s="51">
        <v>0.11</v>
      </c>
      <c r="J21" s="42">
        <v>0</v>
      </c>
      <c r="K21" s="43">
        <v>1</v>
      </c>
      <c r="L21" s="43">
        <v>135</v>
      </c>
      <c r="M21" s="43">
        <v>14.85</v>
      </c>
      <c r="N21" s="44">
        <v>1</v>
      </c>
      <c r="O21" s="45" t="s">
        <v>249</v>
      </c>
    </row>
    <row r="22" spans="2:15" ht="15.95" customHeight="1">
      <c r="B22" s="37" t="s">
        <v>402</v>
      </c>
      <c r="C22" s="54" t="s">
        <v>200</v>
      </c>
      <c r="D22" s="51">
        <v>0.25</v>
      </c>
      <c r="E22" s="51">
        <v>0.28999999999999998</v>
      </c>
      <c r="F22" s="51">
        <v>0.25</v>
      </c>
      <c r="G22" s="41">
        <v>0.28999999999999998</v>
      </c>
      <c r="H22" s="51">
        <v>0.28999999999999998</v>
      </c>
      <c r="I22" s="51">
        <v>0.25</v>
      </c>
      <c r="J22" s="42">
        <v>15.999999999999993</v>
      </c>
      <c r="K22" s="43">
        <v>5</v>
      </c>
      <c r="L22" s="43">
        <v>113300</v>
      </c>
      <c r="M22" s="43">
        <v>28333</v>
      </c>
      <c r="N22" s="44">
        <v>5</v>
      </c>
      <c r="O22" s="45" t="s">
        <v>203</v>
      </c>
    </row>
    <row r="23" spans="2:15" ht="15.95" customHeight="1">
      <c r="B23" s="37" t="s">
        <v>400</v>
      </c>
      <c r="C23" s="54" t="s">
        <v>152</v>
      </c>
      <c r="D23" s="51">
        <v>0.22</v>
      </c>
      <c r="E23" s="51">
        <v>0.28000000000000003</v>
      </c>
      <c r="F23" s="51">
        <v>0.22</v>
      </c>
      <c r="G23" s="41">
        <v>0.23</v>
      </c>
      <c r="H23" s="51">
        <v>0.23</v>
      </c>
      <c r="I23" s="51">
        <v>0.24</v>
      </c>
      <c r="J23" s="42">
        <v>-4.1666666666666625</v>
      </c>
      <c r="K23" s="43">
        <v>15</v>
      </c>
      <c r="L23" s="43">
        <v>1637745</v>
      </c>
      <c r="M23" s="43">
        <v>369981.32</v>
      </c>
      <c r="N23" s="44">
        <v>4</v>
      </c>
      <c r="O23" s="45" t="s">
        <v>153</v>
      </c>
    </row>
    <row r="24" spans="2:15" ht="15.95" customHeight="1">
      <c r="B24" s="37" t="s">
        <v>429</v>
      </c>
      <c r="C24" s="54" t="s">
        <v>294</v>
      </c>
      <c r="D24" s="51">
        <v>0.05</v>
      </c>
      <c r="E24" s="51">
        <v>0.05</v>
      </c>
      <c r="F24" s="51">
        <v>0.05</v>
      </c>
      <c r="G24" s="41">
        <v>0.05</v>
      </c>
      <c r="H24" s="51">
        <v>0.05</v>
      </c>
      <c r="I24" s="51">
        <v>0.06</v>
      </c>
      <c r="J24" s="42">
        <v>-16.666666666666664</v>
      </c>
      <c r="K24" s="43">
        <v>1</v>
      </c>
      <c r="L24" s="43">
        <v>10000000</v>
      </c>
      <c r="M24" s="43">
        <v>500000</v>
      </c>
      <c r="N24" s="44">
        <v>1</v>
      </c>
      <c r="O24" s="45" t="s">
        <v>295</v>
      </c>
    </row>
    <row r="25" spans="2:15" ht="15.95" customHeight="1">
      <c r="B25" s="37" t="s">
        <v>228</v>
      </c>
      <c r="C25" s="54" t="s">
        <v>229</v>
      </c>
      <c r="D25" s="51">
        <v>0.14000000000000001</v>
      </c>
      <c r="E25" s="51">
        <v>0.14000000000000001</v>
      </c>
      <c r="F25" s="51">
        <v>0.13</v>
      </c>
      <c r="G25" s="41">
        <v>0.13</v>
      </c>
      <c r="H25" s="51">
        <v>0.13</v>
      </c>
      <c r="I25" s="51">
        <v>0.14000000000000001</v>
      </c>
      <c r="J25" s="42">
        <v>-7.1428571428571512</v>
      </c>
      <c r="K25" s="43">
        <v>246</v>
      </c>
      <c r="L25" s="43">
        <v>511824478</v>
      </c>
      <c r="M25" s="43">
        <v>67217717.640000001</v>
      </c>
      <c r="N25" s="44">
        <v>5</v>
      </c>
      <c r="O25" s="45" t="s">
        <v>230</v>
      </c>
    </row>
    <row r="26" spans="2:15" ht="18.75" customHeight="1">
      <c r="B26" s="137" t="s">
        <v>376</v>
      </c>
      <c r="C26" s="139"/>
      <c r="D26" s="137"/>
      <c r="E26" s="138"/>
      <c r="F26" s="138"/>
      <c r="G26" s="138"/>
      <c r="H26" s="138"/>
      <c r="I26" s="138"/>
      <c r="J26" s="139"/>
      <c r="K26" s="47">
        <f>SUM(K5:K25)</f>
        <v>1497</v>
      </c>
      <c r="L26" s="48">
        <f>SUM(L5:L25)</f>
        <v>1456790641</v>
      </c>
      <c r="M26" s="48">
        <f>SUM(M5:M25)</f>
        <v>1171526976.4099998</v>
      </c>
      <c r="N26" s="48">
        <v>5</v>
      </c>
      <c r="O26" s="46" t="s">
        <v>14</v>
      </c>
    </row>
    <row r="27" spans="2:15" ht="18.75" customHeight="1">
      <c r="B27" s="50" t="s">
        <v>27</v>
      </c>
      <c r="C27" s="133"/>
      <c r="D27" s="133" t="s">
        <v>95</v>
      </c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</row>
    <row r="28" spans="2:15" ht="15.95" customHeight="1">
      <c r="B28" s="37" t="s">
        <v>384</v>
      </c>
      <c r="C28" s="54" t="s">
        <v>32</v>
      </c>
      <c r="D28" s="51">
        <v>13.78</v>
      </c>
      <c r="E28" s="51">
        <v>14</v>
      </c>
      <c r="F28" s="51">
        <v>13.75</v>
      </c>
      <c r="G28" s="41">
        <v>13.88</v>
      </c>
      <c r="H28" s="51">
        <v>13.99</v>
      </c>
      <c r="I28" s="51">
        <v>13.78</v>
      </c>
      <c r="J28" s="42">
        <v>1.5239477503628418</v>
      </c>
      <c r="K28" s="43">
        <v>296</v>
      </c>
      <c r="L28" s="43">
        <v>19088915</v>
      </c>
      <c r="M28" s="43">
        <v>264970126.55000001</v>
      </c>
      <c r="N28" s="44">
        <v>5</v>
      </c>
      <c r="O28" s="45" t="s">
        <v>33</v>
      </c>
    </row>
    <row r="29" spans="2:15" ht="15.95" customHeight="1">
      <c r="B29" s="37" t="s">
        <v>112</v>
      </c>
      <c r="C29" s="54" t="s">
        <v>113</v>
      </c>
      <c r="D29" s="51">
        <v>3.15</v>
      </c>
      <c r="E29" s="51">
        <v>3.28</v>
      </c>
      <c r="F29" s="51">
        <v>3.1</v>
      </c>
      <c r="G29" s="41">
        <v>3.16</v>
      </c>
      <c r="H29" s="51">
        <v>3.15</v>
      </c>
      <c r="I29" s="51">
        <v>3.19</v>
      </c>
      <c r="J29" s="42">
        <v>-1.2539184952978122</v>
      </c>
      <c r="K29" s="43">
        <v>30</v>
      </c>
      <c r="L29" s="43">
        <v>752444</v>
      </c>
      <c r="M29" s="43">
        <v>2377508.88</v>
      </c>
      <c r="N29" s="44">
        <v>4</v>
      </c>
      <c r="O29" s="45" t="s">
        <v>300</v>
      </c>
    </row>
    <row r="30" spans="2:15" ht="15.95" customHeight="1">
      <c r="B30" s="132" t="s">
        <v>93</v>
      </c>
      <c r="C30" s="132"/>
      <c r="D30" s="132"/>
      <c r="E30" s="132"/>
      <c r="F30" s="132"/>
      <c r="G30" s="132"/>
      <c r="H30" s="132"/>
      <c r="I30" s="132"/>
      <c r="J30" s="132"/>
      <c r="K30" s="47">
        <f>SUM(K28:K29)</f>
        <v>326</v>
      </c>
      <c r="L30" s="48">
        <f>SUM(L28:L29)</f>
        <v>19841359</v>
      </c>
      <c r="M30" s="48">
        <f>SUM(M28:M29)</f>
        <v>267347635.43000001</v>
      </c>
      <c r="N30" s="48">
        <v>5</v>
      </c>
      <c r="O30" s="46" t="s">
        <v>14</v>
      </c>
    </row>
    <row r="31" spans="2:15" ht="15.95" customHeight="1">
      <c r="B31" s="50" t="s">
        <v>114</v>
      </c>
      <c r="C31" s="133"/>
      <c r="D31" s="133" t="s">
        <v>116</v>
      </c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</row>
    <row r="32" spans="2:15" ht="15.95" customHeight="1">
      <c r="B32" s="37" t="s">
        <v>381</v>
      </c>
      <c r="C32" s="54" t="s">
        <v>162</v>
      </c>
      <c r="D32" s="51">
        <v>0.95</v>
      </c>
      <c r="E32" s="51">
        <v>0.95</v>
      </c>
      <c r="F32" s="51">
        <v>0.9</v>
      </c>
      <c r="G32" s="41">
        <v>0.9</v>
      </c>
      <c r="H32" s="51">
        <v>0.9</v>
      </c>
      <c r="I32" s="51">
        <v>0.99</v>
      </c>
      <c r="J32" s="42">
        <v>-9.0909090909090828</v>
      </c>
      <c r="K32" s="43">
        <v>10</v>
      </c>
      <c r="L32" s="43">
        <v>4093406</v>
      </c>
      <c r="M32" s="43">
        <v>3686258.25</v>
      </c>
      <c r="N32" s="44">
        <v>1</v>
      </c>
      <c r="O32" s="45" t="s">
        <v>163</v>
      </c>
    </row>
    <row r="33" spans="2:15" ht="15.95" customHeight="1">
      <c r="B33" s="37" t="s">
        <v>302</v>
      </c>
      <c r="C33" s="54" t="s">
        <v>148</v>
      </c>
      <c r="D33" s="51">
        <v>0.81</v>
      </c>
      <c r="E33" s="51">
        <v>0.81</v>
      </c>
      <c r="F33" s="51">
        <v>0.81</v>
      </c>
      <c r="G33" s="41">
        <v>0.81</v>
      </c>
      <c r="H33" s="51">
        <v>0.81</v>
      </c>
      <c r="I33" s="51">
        <v>0.81</v>
      </c>
      <c r="J33" s="42">
        <v>0</v>
      </c>
      <c r="K33" s="43">
        <v>3</v>
      </c>
      <c r="L33" s="43">
        <v>2296185</v>
      </c>
      <c r="M33" s="43">
        <v>1859909.85</v>
      </c>
      <c r="N33" s="44">
        <v>1</v>
      </c>
      <c r="O33" s="45" t="s">
        <v>149</v>
      </c>
    </row>
    <row r="34" spans="2:15" ht="15.95" customHeight="1">
      <c r="B34" s="37" t="s">
        <v>403</v>
      </c>
      <c r="C34" s="54" t="s">
        <v>206</v>
      </c>
      <c r="D34" s="51">
        <v>0.5</v>
      </c>
      <c r="E34" s="51">
        <v>0.5</v>
      </c>
      <c r="F34" s="51">
        <v>0.5</v>
      </c>
      <c r="G34" s="41">
        <v>0.5</v>
      </c>
      <c r="H34" s="51">
        <v>0.5</v>
      </c>
      <c r="I34" s="51">
        <v>0.5</v>
      </c>
      <c r="J34" s="42">
        <v>0</v>
      </c>
      <c r="K34" s="43">
        <v>5</v>
      </c>
      <c r="L34" s="43">
        <v>10500</v>
      </c>
      <c r="M34" s="43">
        <v>5250</v>
      </c>
      <c r="N34" s="44">
        <v>2</v>
      </c>
      <c r="O34" s="45" t="s">
        <v>210</v>
      </c>
    </row>
    <row r="35" spans="2:15" ht="15.95" customHeight="1">
      <c r="B35" s="37" t="s">
        <v>306</v>
      </c>
      <c r="C35" s="54" t="s">
        <v>307</v>
      </c>
      <c r="D35" s="51">
        <v>1</v>
      </c>
      <c r="E35" s="51">
        <v>1.87</v>
      </c>
      <c r="F35" s="51">
        <v>1</v>
      </c>
      <c r="G35" s="41">
        <v>1.87</v>
      </c>
      <c r="H35" s="51">
        <v>1.87</v>
      </c>
      <c r="I35" s="51">
        <v>0.91</v>
      </c>
      <c r="J35" s="42">
        <v>105.49450549450552</v>
      </c>
      <c r="K35" s="43">
        <v>14</v>
      </c>
      <c r="L35" s="43">
        <v>2570758</v>
      </c>
      <c r="M35" s="43">
        <v>3955642.48</v>
      </c>
      <c r="N35" s="44">
        <v>4</v>
      </c>
      <c r="O35" s="45" t="s">
        <v>308</v>
      </c>
    </row>
    <row r="36" spans="2:15" ht="15.75" customHeight="1">
      <c r="B36" s="132" t="s">
        <v>115</v>
      </c>
      <c r="C36" s="132"/>
      <c r="D36" s="132"/>
      <c r="E36" s="132"/>
      <c r="F36" s="132"/>
      <c r="G36" s="132"/>
      <c r="H36" s="132"/>
      <c r="I36" s="132"/>
      <c r="J36" s="132"/>
      <c r="K36" s="47">
        <f>SUM(K32:K35)</f>
        <v>32</v>
      </c>
      <c r="L36" s="48">
        <f>SUM(L32:L35)</f>
        <v>8970849</v>
      </c>
      <c r="M36" s="48">
        <f>SUM(M32:M35)</f>
        <v>9507060.5800000001</v>
      </c>
      <c r="N36" s="48">
        <v>4</v>
      </c>
      <c r="O36" s="46" t="s">
        <v>14</v>
      </c>
    </row>
    <row r="37" spans="2:15" ht="16.5" customHeight="1">
      <c r="K37" s="4"/>
      <c r="L37" s="4"/>
      <c r="M37" s="4"/>
      <c r="N37" s="4"/>
    </row>
    <row r="38" spans="2:15" ht="43.5" customHeight="1">
      <c r="B38" s="107" t="s">
        <v>4</v>
      </c>
      <c r="C38" s="108"/>
      <c r="D38" s="108"/>
      <c r="E38" s="131" t="s">
        <v>413</v>
      </c>
      <c r="F38" s="131"/>
      <c r="G38" s="131"/>
      <c r="H38" s="131"/>
      <c r="I38" s="131"/>
      <c r="J38" s="131"/>
      <c r="K38" s="131"/>
      <c r="L38" s="131"/>
      <c r="M38" s="131"/>
      <c r="N38" s="131"/>
      <c r="O38" s="49"/>
    </row>
    <row r="39" spans="2:15" ht="33.75" customHeight="1">
      <c r="B39" s="134" t="s">
        <v>5</v>
      </c>
      <c r="C39" s="135"/>
      <c r="D39" s="135"/>
      <c r="E39" s="135"/>
      <c r="F39" s="131" t="s">
        <v>414</v>
      </c>
      <c r="G39" s="131"/>
      <c r="H39" s="131"/>
      <c r="I39" s="131"/>
      <c r="J39" s="131"/>
      <c r="K39" s="131"/>
      <c r="L39" s="131"/>
      <c r="M39" s="131"/>
      <c r="N39" s="131"/>
      <c r="O39" s="30"/>
    </row>
    <row r="40" spans="2:15" ht="69.75" customHeight="1">
      <c r="B40" s="31" t="s">
        <v>0</v>
      </c>
      <c r="C40" s="32" t="s">
        <v>6</v>
      </c>
      <c r="D40" s="32" t="s">
        <v>7</v>
      </c>
      <c r="E40" s="32" t="s">
        <v>8</v>
      </c>
      <c r="F40" s="32" t="s">
        <v>9</v>
      </c>
      <c r="G40" s="32" t="s">
        <v>22</v>
      </c>
      <c r="H40" s="32" t="s">
        <v>2</v>
      </c>
      <c r="I40" s="32" t="s">
        <v>23</v>
      </c>
      <c r="J40" s="33" t="s">
        <v>10</v>
      </c>
      <c r="K40" s="34" t="s">
        <v>97</v>
      </c>
      <c r="L40" s="32" t="s">
        <v>64</v>
      </c>
      <c r="M40" s="32" t="s">
        <v>65</v>
      </c>
      <c r="N40" s="32" t="s">
        <v>11</v>
      </c>
      <c r="O40" s="35" t="s">
        <v>1</v>
      </c>
    </row>
    <row r="41" spans="2:15" ht="18.95" customHeight="1">
      <c r="B41" s="50" t="s">
        <v>28</v>
      </c>
      <c r="C41" s="133"/>
      <c r="D41" s="133" t="s">
        <v>31</v>
      </c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</row>
    <row r="42" spans="2:15" ht="18.95" customHeight="1">
      <c r="B42" s="37" t="s">
        <v>392</v>
      </c>
      <c r="C42" s="38" t="s">
        <v>143</v>
      </c>
      <c r="D42" s="39">
        <v>4</v>
      </c>
      <c r="E42" s="40">
        <v>4.4000000000000004</v>
      </c>
      <c r="F42" s="40">
        <v>4</v>
      </c>
      <c r="G42" s="41">
        <v>4.04</v>
      </c>
      <c r="H42" s="41">
        <v>4.3</v>
      </c>
      <c r="I42" s="41">
        <v>4.3</v>
      </c>
      <c r="J42" s="42">
        <v>0</v>
      </c>
      <c r="K42" s="43">
        <v>80</v>
      </c>
      <c r="L42" s="43">
        <v>3596179</v>
      </c>
      <c r="M42" s="43">
        <v>14539796.800000001</v>
      </c>
      <c r="N42" s="44">
        <v>5</v>
      </c>
      <c r="O42" s="45" t="s">
        <v>144</v>
      </c>
    </row>
    <row r="43" spans="2:15" ht="18.95" customHeight="1">
      <c r="B43" s="37" t="s">
        <v>398</v>
      </c>
      <c r="C43" s="38" t="s">
        <v>211</v>
      </c>
      <c r="D43" s="39">
        <v>7.4</v>
      </c>
      <c r="E43" s="40">
        <v>7.4</v>
      </c>
      <c r="F43" s="40">
        <v>7.4</v>
      </c>
      <c r="G43" s="41">
        <v>7.4</v>
      </c>
      <c r="H43" s="41">
        <v>7.4</v>
      </c>
      <c r="I43" s="41">
        <v>7.4</v>
      </c>
      <c r="J43" s="42">
        <v>0</v>
      </c>
      <c r="K43" s="43">
        <v>3</v>
      </c>
      <c r="L43" s="43">
        <v>50353</v>
      </c>
      <c r="M43" s="43">
        <v>372612.2</v>
      </c>
      <c r="N43" s="44">
        <v>1</v>
      </c>
      <c r="O43" s="45" t="s">
        <v>217</v>
      </c>
    </row>
    <row r="44" spans="2:15" ht="18.95" customHeight="1">
      <c r="B44" s="37" t="s">
        <v>67</v>
      </c>
      <c r="C44" s="38" t="s">
        <v>68</v>
      </c>
      <c r="D44" s="39">
        <v>3.36</v>
      </c>
      <c r="E44" s="40">
        <v>3.44</v>
      </c>
      <c r="F44" s="40">
        <v>3.11</v>
      </c>
      <c r="G44" s="41">
        <v>3.26</v>
      </c>
      <c r="H44" s="41">
        <v>3.32</v>
      </c>
      <c r="I44" s="41">
        <v>3.36</v>
      </c>
      <c r="J44" s="42">
        <v>-1.1904761904761862</v>
      </c>
      <c r="K44" s="43">
        <v>212</v>
      </c>
      <c r="L44" s="43">
        <v>34909073</v>
      </c>
      <c r="M44" s="43">
        <v>113942394.59</v>
      </c>
      <c r="N44" s="44">
        <v>5</v>
      </c>
      <c r="O44" s="45" t="s">
        <v>69</v>
      </c>
    </row>
    <row r="45" spans="2:15" ht="18.95" customHeight="1">
      <c r="B45" s="37" t="s">
        <v>431</v>
      </c>
      <c r="C45" s="38" t="s">
        <v>177</v>
      </c>
      <c r="D45" s="39">
        <v>0.75</v>
      </c>
      <c r="E45" s="40">
        <v>0.75</v>
      </c>
      <c r="F45" s="40">
        <v>0.75</v>
      </c>
      <c r="G45" s="41">
        <v>0.75</v>
      </c>
      <c r="H45" s="41">
        <v>0.75</v>
      </c>
      <c r="I45" s="41">
        <v>0.75</v>
      </c>
      <c r="J45" s="42">
        <v>0</v>
      </c>
      <c r="K45" s="43">
        <v>1</v>
      </c>
      <c r="L45" s="43">
        <v>110</v>
      </c>
      <c r="M45" s="43">
        <v>82.5</v>
      </c>
      <c r="N45" s="44">
        <v>1</v>
      </c>
      <c r="O45" s="45" t="s">
        <v>179</v>
      </c>
    </row>
    <row r="46" spans="2:15" ht="18.95" customHeight="1">
      <c r="B46" s="37" t="s">
        <v>70</v>
      </c>
      <c r="C46" s="38" t="s">
        <v>71</v>
      </c>
      <c r="D46" s="39">
        <v>23.1</v>
      </c>
      <c r="E46" s="40">
        <v>25.7</v>
      </c>
      <c r="F46" s="40">
        <v>23.1</v>
      </c>
      <c r="G46" s="41">
        <v>23.65</v>
      </c>
      <c r="H46" s="41">
        <v>23.5</v>
      </c>
      <c r="I46" s="41">
        <v>23</v>
      </c>
      <c r="J46" s="42">
        <v>2.1739130434782705</v>
      </c>
      <c r="K46" s="43">
        <v>99</v>
      </c>
      <c r="L46" s="43">
        <v>889779</v>
      </c>
      <c r="M46" s="43">
        <v>21040959.949999999</v>
      </c>
      <c r="N46" s="44">
        <v>5</v>
      </c>
      <c r="O46" s="45" t="s">
        <v>72</v>
      </c>
    </row>
    <row r="47" spans="2:15" ht="18.95" customHeight="1">
      <c r="B47" s="37" t="s">
        <v>388</v>
      </c>
      <c r="C47" s="38" t="s">
        <v>201</v>
      </c>
      <c r="D47" s="39">
        <v>2.1</v>
      </c>
      <c r="E47" s="40">
        <v>2.1</v>
      </c>
      <c r="F47" s="40">
        <v>2.06</v>
      </c>
      <c r="G47" s="41">
        <v>2.1</v>
      </c>
      <c r="H47" s="41">
        <v>2.06</v>
      </c>
      <c r="I47" s="41">
        <v>2.15</v>
      </c>
      <c r="J47" s="42">
        <v>-4.1860465116279055</v>
      </c>
      <c r="K47" s="43">
        <v>11</v>
      </c>
      <c r="L47" s="43">
        <v>1121296</v>
      </c>
      <c r="M47" s="43">
        <v>2352721.6</v>
      </c>
      <c r="N47" s="44">
        <v>3</v>
      </c>
      <c r="O47" s="45" t="s">
        <v>202</v>
      </c>
    </row>
    <row r="48" spans="2:15" ht="18.95" customHeight="1">
      <c r="B48" s="37" t="s">
        <v>375</v>
      </c>
      <c r="C48" s="38" t="s">
        <v>178</v>
      </c>
      <c r="D48" s="39">
        <v>1.76</v>
      </c>
      <c r="E48" s="40">
        <v>1.76</v>
      </c>
      <c r="F48" s="40">
        <v>1.7</v>
      </c>
      <c r="G48" s="41">
        <v>1.74</v>
      </c>
      <c r="H48" s="41">
        <v>1.7</v>
      </c>
      <c r="I48" s="41">
        <v>1.76</v>
      </c>
      <c r="J48" s="42">
        <v>-3.4090909090909172</v>
      </c>
      <c r="K48" s="43">
        <v>6</v>
      </c>
      <c r="L48" s="43">
        <v>51474</v>
      </c>
      <c r="M48" s="43">
        <v>89668.58</v>
      </c>
      <c r="N48" s="44">
        <v>3</v>
      </c>
      <c r="O48" s="45" t="s">
        <v>180</v>
      </c>
    </row>
    <row r="49" spans="2:15" ht="18.95" customHeight="1">
      <c r="B49" s="37" t="s">
        <v>430</v>
      </c>
      <c r="C49" s="38" t="s">
        <v>214</v>
      </c>
      <c r="D49" s="39">
        <v>0.97</v>
      </c>
      <c r="E49" s="40">
        <v>0.97</v>
      </c>
      <c r="F49" s="40">
        <v>0.95</v>
      </c>
      <c r="G49" s="41">
        <v>0.96</v>
      </c>
      <c r="H49" s="41">
        <v>0.95</v>
      </c>
      <c r="I49" s="41">
        <v>0.97</v>
      </c>
      <c r="J49" s="42">
        <v>-2.0618556701030966</v>
      </c>
      <c r="K49" s="43">
        <v>9</v>
      </c>
      <c r="L49" s="43">
        <v>35312</v>
      </c>
      <c r="M49" s="43">
        <v>33910.879999999997</v>
      </c>
      <c r="N49" s="44">
        <v>3</v>
      </c>
      <c r="O49" s="45" t="s">
        <v>215</v>
      </c>
    </row>
    <row r="50" spans="2:15" ht="21.75" customHeight="1">
      <c r="B50" s="132" t="s">
        <v>94</v>
      </c>
      <c r="C50" s="132"/>
      <c r="D50" s="132"/>
      <c r="E50" s="132"/>
      <c r="F50" s="132"/>
      <c r="G50" s="132"/>
      <c r="H50" s="132"/>
      <c r="I50" s="132"/>
      <c r="J50" s="132"/>
      <c r="K50" s="47">
        <f>SUM(K42:K49)</f>
        <v>421</v>
      </c>
      <c r="L50" s="48">
        <f>SUM(L42:L49)</f>
        <v>40653576</v>
      </c>
      <c r="M50" s="48">
        <f>SUM(M42:M49)</f>
        <v>152372147.09999999</v>
      </c>
      <c r="N50" s="48">
        <v>5</v>
      </c>
      <c r="O50" s="46" t="s">
        <v>14</v>
      </c>
    </row>
    <row r="51" spans="2:15" ht="18.95" customHeight="1">
      <c r="B51" s="50" t="s">
        <v>76</v>
      </c>
      <c r="C51" s="133" t="s">
        <v>30</v>
      </c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</row>
    <row r="52" spans="2:15" ht="18.95" customHeight="1">
      <c r="B52" s="37" t="s">
        <v>56</v>
      </c>
      <c r="C52" s="38" t="s">
        <v>57</v>
      </c>
      <c r="D52" s="39">
        <v>2.2000000000000002</v>
      </c>
      <c r="E52" s="39">
        <v>2.2000000000000002</v>
      </c>
      <c r="F52" s="40">
        <v>2.13</v>
      </c>
      <c r="G52" s="41">
        <v>2.15</v>
      </c>
      <c r="H52" s="41">
        <v>2.13</v>
      </c>
      <c r="I52" s="41">
        <v>2.2000000000000002</v>
      </c>
      <c r="J52" s="42">
        <v>-3.1818181818181968</v>
      </c>
      <c r="K52" s="43">
        <v>96</v>
      </c>
      <c r="L52" s="43">
        <v>16816104</v>
      </c>
      <c r="M52" s="43">
        <v>36126702.289999999</v>
      </c>
      <c r="N52" s="44">
        <v>5</v>
      </c>
      <c r="O52" s="45" t="s">
        <v>58</v>
      </c>
    </row>
    <row r="53" spans="2:15" ht="18.95" customHeight="1">
      <c r="B53" s="37" t="s">
        <v>156</v>
      </c>
      <c r="C53" s="38" t="s">
        <v>155</v>
      </c>
      <c r="D53" s="39">
        <v>5.78</v>
      </c>
      <c r="E53" s="39">
        <v>5.78</v>
      </c>
      <c r="F53" s="40">
        <v>5.53</v>
      </c>
      <c r="G53" s="41">
        <v>5.58</v>
      </c>
      <c r="H53" s="41">
        <v>5.53</v>
      </c>
      <c r="I53" s="41">
        <v>5.8</v>
      </c>
      <c r="J53" s="42">
        <v>-4.6551724137930961</v>
      </c>
      <c r="K53" s="43">
        <v>14</v>
      </c>
      <c r="L53" s="43">
        <v>967940</v>
      </c>
      <c r="M53" s="43">
        <v>5403342.25</v>
      </c>
      <c r="N53" s="44">
        <v>4</v>
      </c>
      <c r="O53" s="45" t="s">
        <v>157</v>
      </c>
    </row>
    <row r="54" spans="2:15" ht="18.95" customHeight="1">
      <c r="B54" s="37" t="s">
        <v>186</v>
      </c>
      <c r="C54" s="38" t="s">
        <v>184</v>
      </c>
      <c r="D54" s="39">
        <v>17</v>
      </c>
      <c r="E54" s="39">
        <v>17.2</v>
      </c>
      <c r="F54" s="40">
        <v>17</v>
      </c>
      <c r="G54" s="41">
        <v>17.12</v>
      </c>
      <c r="H54" s="41">
        <v>17.2</v>
      </c>
      <c r="I54" s="41">
        <v>17</v>
      </c>
      <c r="J54" s="42">
        <v>1.1764705882352899</v>
      </c>
      <c r="K54" s="43">
        <v>3</v>
      </c>
      <c r="L54" s="43">
        <v>3476</v>
      </c>
      <c r="M54" s="43">
        <v>59500.800000000003</v>
      </c>
      <c r="N54" s="44">
        <v>3</v>
      </c>
      <c r="O54" s="45" t="s">
        <v>195</v>
      </c>
    </row>
    <row r="55" spans="2:15" ht="18.95" customHeight="1">
      <c r="B55" s="37" t="s">
        <v>59</v>
      </c>
      <c r="C55" s="38" t="s">
        <v>34</v>
      </c>
      <c r="D55" s="39">
        <v>5.76</v>
      </c>
      <c r="E55" s="39">
        <v>5.89</v>
      </c>
      <c r="F55" s="40">
        <v>5.67</v>
      </c>
      <c r="G55" s="41">
        <v>5.73</v>
      </c>
      <c r="H55" s="41">
        <v>5.71</v>
      </c>
      <c r="I55" s="41">
        <v>5.76</v>
      </c>
      <c r="J55" s="42">
        <v>-0.86805555555555802</v>
      </c>
      <c r="K55" s="43">
        <v>330</v>
      </c>
      <c r="L55" s="43">
        <v>34067268</v>
      </c>
      <c r="M55" s="43">
        <v>195229779.71000001</v>
      </c>
      <c r="N55" s="44">
        <v>5</v>
      </c>
      <c r="O55" s="45" t="s">
        <v>35</v>
      </c>
    </row>
    <row r="56" spans="2:15" ht="18.95" customHeight="1">
      <c r="B56" s="37" t="s">
        <v>60</v>
      </c>
      <c r="C56" s="38" t="s">
        <v>41</v>
      </c>
      <c r="D56" s="39">
        <v>2.85</v>
      </c>
      <c r="E56" s="39">
        <v>2.9</v>
      </c>
      <c r="F56" s="40">
        <v>2.85</v>
      </c>
      <c r="G56" s="41">
        <v>2.89</v>
      </c>
      <c r="H56" s="41">
        <v>2.9</v>
      </c>
      <c r="I56" s="41">
        <v>2.85</v>
      </c>
      <c r="J56" s="42">
        <v>1.754385964912264</v>
      </c>
      <c r="K56" s="43">
        <v>63</v>
      </c>
      <c r="L56" s="43">
        <v>7032329</v>
      </c>
      <c r="M56" s="43">
        <v>20330182.399999999</v>
      </c>
      <c r="N56" s="44">
        <v>5</v>
      </c>
      <c r="O56" s="45" t="s">
        <v>61</v>
      </c>
    </row>
    <row r="57" spans="2:15" ht="18.95" customHeight="1">
      <c r="B57" s="37" t="s">
        <v>391</v>
      </c>
      <c r="C57" s="38" t="s">
        <v>46</v>
      </c>
      <c r="D57" s="39">
        <v>2.4500000000000002</v>
      </c>
      <c r="E57" s="39">
        <v>2.4500000000000002</v>
      </c>
      <c r="F57" s="40">
        <v>2.35</v>
      </c>
      <c r="G57" s="41">
        <v>2.41</v>
      </c>
      <c r="H57" s="41">
        <v>2.35</v>
      </c>
      <c r="I57" s="41">
        <v>2.4</v>
      </c>
      <c r="J57" s="42">
        <v>-2.0833333333333259</v>
      </c>
      <c r="K57" s="43">
        <v>17</v>
      </c>
      <c r="L57" s="43">
        <v>3651423</v>
      </c>
      <c r="M57" s="43">
        <v>8796458.0500000007</v>
      </c>
      <c r="N57" s="44">
        <v>4</v>
      </c>
      <c r="O57" s="45" t="s">
        <v>44</v>
      </c>
    </row>
    <row r="58" spans="2:15" ht="18.95" customHeight="1">
      <c r="B58" s="37" t="s">
        <v>127</v>
      </c>
      <c r="C58" s="38" t="s">
        <v>126</v>
      </c>
      <c r="D58" s="39">
        <v>4.8</v>
      </c>
      <c r="E58" s="39">
        <v>4.8</v>
      </c>
      <c r="F58" s="40">
        <v>4.8</v>
      </c>
      <c r="G58" s="41">
        <v>4.8</v>
      </c>
      <c r="H58" s="41">
        <v>4.8</v>
      </c>
      <c r="I58" s="41">
        <v>5.5</v>
      </c>
      <c r="J58" s="42">
        <v>-12.727272727272732</v>
      </c>
      <c r="K58" s="43">
        <v>1</v>
      </c>
      <c r="L58" s="43">
        <v>1000</v>
      </c>
      <c r="M58" s="43">
        <v>4800</v>
      </c>
      <c r="N58" s="44">
        <v>1</v>
      </c>
      <c r="O58" s="45" t="s">
        <v>129</v>
      </c>
    </row>
    <row r="59" spans="2:15" ht="18.95" customHeight="1">
      <c r="B59" s="37" t="s">
        <v>393</v>
      </c>
      <c r="C59" s="38" t="s">
        <v>185</v>
      </c>
      <c r="D59" s="39">
        <v>1.38</v>
      </c>
      <c r="E59" s="39">
        <v>1.38</v>
      </c>
      <c r="F59" s="40">
        <v>1.34</v>
      </c>
      <c r="G59" s="41">
        <v>1.34</v>
      </c>
      <c r="H59" s="41">
        <v>1.34</v>
      </c>
      <c r="I59" s="41">
        <v>1.4</v>
      </c>
      <c r="J59" s="42">
        <v>-4.2857142857142705</v>
      </c>
      <c r="K59" s="43">
        <v>14</v>
      </c>
      <c r="L59" s="43">
        <v>853295</v>
      </c>
      <c r="M59" s="43">
        <v>1145438.07</v>
      </c>
      <c r="N59" s="44">
        <v>3</v>
      </c>
      <c r="O59" s="45" t="s">
        <v>194</v>
      </c>
    </row>
    <row r="60" spans="2:15" ht="18.95" customHeight="1">
      <c r="B60" s="37" t="s">
        <v>410</v>
      </c>
      <c r="C60" s="38" t="s">
        <v>154</v>
      </c>
      <c r="D60" s="39">
        <v>1.85</v>
      </c>
      <c r="E60" s="39">
        <v>1.85</v>
      </c>
      <c r="F60" s="40">
        <v>1.85</v>
      </c>
      <c r="G60" s="41">
        <v>1.85</v>
      </c>
      <c r="H60" s="41">
        <v>1.85</v>
      </c>
      <c r="I60" s="41">
        <v>1.85</v>
      </c>
      <c r="J60" s="42">
        <v>0</v>
      </c>
      <c r="K60" s="43">
        <v>4</v>
      </c>
      <c r="L60" s="43">
        <v>51588</v>
      </c>
      <c r="M60" s="43">
        <v>95437.8</v>
      </c>
      <c r="N60" s="44">
        <v>2</v>
      </c>
      <c r="O60" s="45" t="s">
        <v>158</v>
      </c>
    </row>
    <row r="61" spans="2:15" ht="18.95" customHeight="1">
      <c r="B61" s="37" t="s">
        <v>84</v>
      </c>
      <c r="C61" s="38" t="s">
        <v>85</v>
      </c>
      <c r="D61" s="39">
        <v>2.2799999999999998</v>
      </c>
      <c r="E61" s="39">
        <v>2.2799999999999998</v>
      </c>
      <c r="F61" s="40">
        <v>2.23</v>
      </c>
      <c r="G61" s="41">
        <v>2.25</v>
      </c>
      <c r="H61" s="41">
        <v>2.23</v>
      </c>
      <c r="I61" s="41">
        <v>2.2999999999999998</v>
      </c>
      <c r="J61" s="42">
        <v>-3.0434782608695587</v>
      </c>
      <c r="K61" s="43">
        <v>11</v>
      </c>
      <c r="L61" s="43">
        <v>472812</v>
      </c>
      <c r="M61" s="43">
        <v>1065830.76</v>
      </c>
      <c r="N61" s="44">
        <v>4</v>
      </c>
      <c r="O61" s="45" t="s">
        <v>86</v>
      </c>
    </row>
    <row r="62" spans="2:15" ht="18.95" customHeight="1">
      <c r="B62" s="37" t="s">
        <v>87</v>
      </c>
      <c r="C62" s="38" t="s">
        <v>88</v>
      </c>
      <c r="D62" s="39">
        <v>2.1</v>
      </c>
      <c r="E62" s="39">
        <v>2.6</v>
      </c>
      <c r="F62" s="40">
        <v>2.1</v>
      </c>
      <c r="G62" s="41">
        <v>2.35</v>
      </c>
      <c r="H62" s="41">
        <v>2.5</v>
      </c>
      <c r="I62" s="41">
        <v>1.95</v>
      </c>
      <c r="J62" s="42">
        <v>28.205128205128215</v>
      </c>
      <c r="K62" s="43">
        <v>46</v>
      </c>
      <c r="L62" s="43">
        <v>2412534</v>
      </c>
      <c r="M62" s="43">
        <v>5672575.2000000002</v>
      </c>
      <c r="N62" s="44">
        <v>5</v>
      </c>
      <c r="O62" s="45" t="s">
        <v>89</v>
      </c>
    </row>
    <row r="63" spans="2:15" ht="18.95" customHeight="1">
      <c r="B63" s="37" t="s">
        <v>81</v>
      </c>
      <c r="C63" s="38" t="s">
        <v>82</v>
      </c>
      <c r="D63" s="39">
        <v>2.99</v>
      </c>
      <c r="E63" s="39">
        <v>3.4</v>
      </c>
      <c r="F63" s="40">
        <v>2.9</v>
      </c>
      <c r="G63" s="41">
        <v>3.05</v>
      </c>
      <c r="H63" s="41">
        <v>3.04</v>
      </c>
      <c r="I63" s="41">
        <v>3</v>
      </c>
      <c r="J63" s="42">
        <v>1.3333333333333419</v>
      </c>
      <c r="K63" s="43">
        <v>60</v>
      </c>
      <c r="L63" s="43">
        <v>6125811</v>
      </c>
      <c r="M63" s="43">
        <v>18417446.02</v>
      </c>
      <c r="N63" s="44">
        <v>5</v>
      </c>
      <c r="O63" s="45" t="s">
        <v>83</v>
      </c>
    </row>
    <row r="64" spans="2:15" ht="18.95" customHeight="1">
      <c r="B64" s="37" t="s">
        <v>387</v>
      </c>
      <c r="C64" s="38" t="s">
        <v>77</v>
      </c>
      <c r="D64" s="39">
        <v>1.77</v>
      </c>
      <c r="E64" s="39">
        <v>1.77</v>
      </c>
      <c r="F64" s="40">
        <v>1.75</v>
      </c>
      <c r="G64" s="41">
        <v>1.76</v>
      </c>
      <c r="H64" s="41">
        <v>1.76</v>
      </c>
      <c r="I64" s="41">
        <v>1.77</v>
      </c>
      <c r="J64" s="42">
        <v>-0.56497175141243527</v>
      </c>
      <c r="K64" s="43">
        <v>9</v>
      </c>
      <c r="L64" s="43">
        <v>1192091</v>
      </c>
      <c r="M64" s="43">
        <v>2099320.16</v>
      </c>
      <c r="N64" s="44">
        <v>4</v>
      </c>
      <c r="O64" s="45" t="s">
        <v>78</v>
      </c>
    </row>
    <row r="65" spans="2:15" ht="18.95" customHeight="1">
      <c r="B65" s="37" t="s">
        <v>341</v>
      </c>
      <c r="C65" s="38" t="s">
        <v>342</v>
      </c>
      <c r="D65" s="39">
        <v>1.41</v>
      </c>
      <c r="E65" s="39">
        <v>1.42</v>
      </c>
      <c r="F65" s="40">
        <v>1.34</v>
      </c>
      <c r="G65" s="41">
        <v>1.39</v>
      </c>
      <c r="H65" s="41">
        <v>1.39</v>
      </c>
      <c r="I65" s="41">
        <v>1.41</v>
      </c>
      <c r="J65" s="42">
        <v>-1.4184397163120588</v>
      </c>
      <c r="K65" s="43">
        <v>116</v>
      </c>
      <c r="L65" s="43">
        <v>32321586</v>
      </c>
      <c r="M65" s="43">
        <v>44821702.019999996</v>
      </c>
      <c r="N65" s="44">
        <v>5</v>
      </c>
      <c r="O65" s="45" t="s">
        <v>343</v>
      </c>
    </row>
    <row r="66" spans="2:15" ht="18.95" customHeight="1">
      <c r="B66" s="37" t="s">
        <v>401</v>
      </c>
      <c r="C66" s="38" t="s">
        <v>145</v>
      </c>
      <c r="D66" s="39">
        <v>1.88</v>
      </c>
      <c r="E66" s="39">
        <v>2.0499999999999998</v>
      </c>
      <c r="F66" s="40">
        <v>1.88</v>
      </c>
      <c r="G66" s="41">
        <v>1.98</v>
      </c>
      <c r="H66" s="41">
        <v>2</v>
      </c>
      <c r="I66" s="41">
        <v>1.88</v>
      </c>
      <c r="J66" s="42">
        <v>6.3829787234042534</v>
      </c>
      <c r="K66" s="43">
        <v>27</v>
      </c>
      <c r="L66" s="43">
        <v>10762745</v>
      </c>
      <c r="M66" s="43">
        <v>21255816.380000003</v>
      </c>
      <c r="N66" s="44">
        <v>5</v>
      </c>
      <c r="O66" s="45" t="s">
        <v>146</v>
      </c>
    </row>
    <row r="67" spans="2:15" ht="18.95" customHeight="1">
      <c r="B67" s="37" t="s">
        <v>377</v>
      </c>
      <c r="C67" s="38" t="s">
        <v>79</v>
      </c>
      <c r="D67" s="39">
        <v>2.04</v>
      </c>
      <c r="E67" s="39">
        <v>2.25</v>
      </c>
      <c r="F67" s="40">
        <v>2.04</v>
      </c>
      <c r="G67" s="41">
        <v>2.17</v>
      </c>
      <c r="H67" s="41">
        <v>2.19</v>
      </c>
      <c r="I67" s="41">
        <v>2.1</v>
      </c>
      <c r="J67" s="42">
        <v>4.2857142857142705</v>
      </c>
      <c r="K67" s="43">
        <v>21</v>
      </c>
      <c r="L67" s="43">
        <v>1022779</v>
      </c>
      <c r="M67" s="43">
        <v>2214426.38</v>
      </c>
      <c r="N67" s="44">
        <v>3</v>
      </c>
      <c r="O67" s="45" t="s">
        <v>80</v>
      </c>
    </row>
    <row r="68" spans="2:15" ht="18.95" customHeight="1">
      <c r="B68" s="37" t="s">
        <v>349</v>
      </c>
      <c r="C68" s="38" t="s">
        <v>191</v>
      </c>
      <c r="D68" s="39">
        <v>1.2</v>
      </c>
      <c r="E68" s="39">
        <v>1.32</v>
      </c>
      <c r="F68" s="40">
        <v>1.2</v>
      </c>
      <c r="G68" s="41">
        <v>1.29</v>
      </c>
      <c r="H68" s="41">
        <v>1.32</v>
      </c>
      <c r="I68" s="41">
        <v>1.1499999999999999</v>
      </c>
      <c r="J68" s="42">
        <v>14.782608695652177</v>
      </c>
      <c r="K68" s="43">
        <v>41</v>
      </c>
      <c r="L68" s="43">
        <v>5129328</v>
      </c>
      <c r="M68" s="43">
        <v>6597500.1500000004</v>
      </c>
      <c r="N68" s="44">
        <v>5</v>
      </c>
      <c r="O68" s="45" t="s">
        <v>192</v>
      </c>
    </row>
    <row r="69" spans="2:15" ht="27.75" customHeight="1">
      <c r="B69" s="132" t="s">
        <v>161</v>
      </c>
      <c r="C69" s="132"/>
      <c r="D69" s="132"/>
      <c r="E69" s="132"/>
      <c r="F69" s="132"/>
      <c r="G69" s="132"/>
      <c r="H69" s="132"/>
      <c r="I69" s="132"/>
      <c r="J69" s="132"/>
      <c r="K69" s="47">
        <f>SUM(K52:K68)</f>
        <v>873</v>
      </c>
      <c r="L69" s="48">
        <f>SUM(L52:L68)</f>
        <v>122884109</v>
      </c>
      <c r="M69" s="48">
        <f>SUM(M52:M68)</f>
        <v>369336258.44</v>
      </c>
      <c r="N69" s="48">
        <v>5</v>
      </c>
      <c r="O69" s="46" t="s">
        <v>14</v>
      </c>
    </row>
    <row r="70" spans="2:15" ht="44.25" customHeight="1">
      <c r="B70" s="107" t="s">
        <v>4</v>
      </c>
      <c r="C70" s="108"/>
      <c r="D70" s="108"/>
      <c r="E70" s="131" t="s">
        <v>413</v>
      </c>
      <c r="F70" s="131"/>
      <c r="G70" s="131"/>
      <c r="H70" s="131"/>
      <c r="I70" s="131"/>
      <c r="J70" s="131"/>
      <c r="K70" s="131"/>
      <c r="L70" s="131"/>
      <c r="M70" s="131"/>
      <c r="N70" s="131"/>
      <c r="O70" s="49"/>
    </row>
    <row r="71" spans="2:15" ht="37.5" customHeight="1">
      <c r="B71" s="134" t="s">
        <v>5</v>
      </c>
      <c r="C71" s="135"/>
      <c r="D71" s="135"/>
      <c r="E71" s="135"/>
      <c r="F71" s="131" t="s">
        <v>414</v>
      </c>
      <c r="G71" s="131"/>
      <c r="H71" s="131"/>
      <c r="I71" s="131"/>
      <c r="J71" s="131"/>
      <c r="K71" s="131"/>
      <c r="L71" s="131"/>
      <c r="M71" s="131"/>
      <c r="N71" s="131"/>
      <c r="O71" s="30"/>
    </row>
    <row r="72" spans="2:15" ht="69.75" customHeight="1">
      <c r="B72" s="31" t="s">
        <v>0</v>
      </c>
      <c r="C72" s="32" t="s">
        <v>6</v>
      </c>
      <c r="D72" s="32" t="s">
        <v>7</v>
      </c>
      <c r="E72" s="32" t="s">
        <v>8</v>
      </c>
      <c r="F72" s="32" t="s">
        <v>9</v>
      </c>
      <c r="G72" s="32" t="s">
        <v>22</v>
      </c>
      <c r="H72" s="32" t="s">
        <v>2</v>
      </c>
      <c r="I72" s="32" t="s">
        <v>23</v>
      </c>
      <c r="J72" s="33" t="s">
        <v>10</v>
      </c>
      <c r="K72" s="34" t="s">
        <v>97</v>
      </c>
      <c r="L72" s="32" t="s">
        <v>64</v>
      </c>
      <c r="M72" s="32" t="s">
        <v>65</v>
      </c>
      <c r="N72" s="32" t="s">
        <v>11</v>
      </c>
      <c r="O72" s="35" t="s">
        <v>1</v>
      </c>
    </row>
    <row r="73" spans="2:15" ht="18.95" customHeight="1">
      <c r="B73" s="50" t="s">
        <v>16</v>
      </c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 t="s">
        <v>63</v>
      </c>
      <c r="O73" s="133"/>
    </row>
    <row r="74" spans="2:15" ht="18.95" customHeight="1">
      <c r="B74" s="53" t="s">
        <v>90</v>
      </c>
      <c r="C74" s="53" t="s">
        <v>91</v>
      </c>
      <c r="D74" s="39">
        <v>9.25</v>
      </c>
      <c r="E74" s="39">
        <v>9.25</v>
      </c>
      <c r="F74" s="39">
        <v>9</v>
      </c>
      <c r="G74" s="41">
        <v>9.1</v>
      </c>
      <c r="H74" s="41">
        <v>9.15</v>
      </c>
      <c r="I74" s="41">
        <v>9.35</v>
      </c>
      <c r="J74" s="42">
        <v>-2.1390374331550777</v>
      </c>
      <c r="K74" s="43">
        <v>45</v>
      </c>
      <c r="L74" s="43">
        <v>3012025</v>
      </c>
      <c r="M74" s="43">
        <v>27418762.799999997</v>
      </c>
      <c r="N74" s="44">
        <v>4</v>
      </c>
      <c r="O74" s="5" t="s">
        <v>92</v>
      </c>
    </row>
    <row r="75" spans="2:15" ht="18.95" customHeight="1">
      <c r="B75" s="53" t="s">
        <v>174</v>
      </c>
      <c r="C75" s="53" t="s">
        <v>175</v>
      </c>
      <c r="D75" s="39">
        <v>100.01</v>
      </c>
      <c r="E75" s="39">
        <v>104</v>
      </c>
      <c r="F75" s="39">
        <v>100.01</v>
      </c>
      <c r="G75" s="41">
        <v>104</v>
      </c>
      <c r="H75" s="41">
        <v>104</v>
      </c>
      <c r="I75" s="41">
        <v>100.01</v>
      </c>
      <c r="J75" s="42">
        <v>3.9896010398960069</v>
      </c>
      <c r="K75" s="43">
        <v>14</v>
      </c>
      <c r="L75" s="43">
        <v>6824483</v>
      </c>
      <c r="M75" s="43">
        <v>709745821.02999997</v>
      </c>
      <c r="N75" s="44">
        <v>3</v>
      </c>
      <c r="O75" s="5" t="s">
        <v>176</v>
      </c>
    </row>
    <row r="76" spans="2:15" ht="18.95" customHeight="1">
      <c r="B76" s="53" t="s">
        <v>109</v>
      </c>
      <c r="C76" s="53" t="s">
        <v>110</v>
      </c>
      <c r="D76" s="39">
        <v>11.7</v>
      </c>
      <c r="E76" s="39">
        <v>11.7</v>
      </c>
      <c r="F76" s="39">
        <v>11.5</v>
      </c>
      <c r="G76" s="41">
        <v>11.59</v>
      </c>
      <c r="H76" s="41">
        <v>11.55</v>
      </c>
      <c r="I76" s="41">
        <v>11.8</v>
      </c>
      <c r="J76" s="42">
        <v>-2.1186440677966045</v>
      </c>
      <c r="K76" s="43">
        <v>12</v>
      </c>
      <c r="L76" s="43">
        <v>532790</v>
      </c>
      <c r="M76" s="43">
        <v>6172143</v>
      </c>
      <c r="N76" s="44">
        <v>3</v>
      </c>
      <c r="O76" s="5" t="s">
        <v>111</v>
      </c>
    </row>
    <row r="77" spans="2:15" ht="18.95" customHeight="1">
      <c r="B77" s="53" t="s">
        <v>389</v>
      </c>
      <c r="C77" s="53" t="s">
        <v>105</v>
      </c>
      <c r="D77" s="39">
        <v>9.25</v>
      </c>
      <c r="E77" s="39">
        <v>9.26</v>
      </c>
      <c r="F77" s="39">
        <v>9.25</v>
      </c>
      <c r="G77" s="41">
        <v>9.26</v>
      </c>
      <c r="H77" s="41">
        <v>9.26</v>
      </c>
      <c r="I77" s="41">
        <v>9.25</v>
      </c>
      <c r="J77" s="42">
        <v>0.108108108108107</v>
      </c>
      <c r="K77" s="43">
        <v>12</v>
      </c>
      <c r="L77" s="43">
        <v>513748</v>
      </c>
      <c r="M77" s="43">
        <v>4754736.4800000004</v>
      </c>
      <c r="N77" s="44">
        <v>3</v>
      </c>
      <c r="O77" s="5" t="s">
        <v>108</v>
      </c>
    </row>
    <row r="78" spans="2:15" ht="18.95" customHeight="1">
      <c r="B78" s="53" t="s">
        <v>407</v>
      </c>
      <c r="C78" s="53" t="s">
        <v>353</v>
      </c>
      <c r="D78" s="39">
        <v>17.510000000000002</v>
      </c>
      <c r="E78" s="39">
        <v>17.510000000000002</v>
      </c>
      <c r="F78" s="39">
        <v>13.02</v>
      </c>
      <c r="G78" s="41">
        <v>14.56</v>
      </c>
      <c r="H78" s="41">
        <v>13.02</v>
      </c>
      <c r="I78" s="41">
        <v>15.23</v>
      </c>
      <c r="J78" s="42">
        <v>-14.510833880499019</v>
      </c>
      <c r="K78" s="43">
        <v>21</v>
      </c>
      <c r="L78" s="43">
        <v>163839</v>
      </c>
      <c r="M78" s="43">
        <v>2385579.73</v>
      </c>
      <c r="N78" s="44">
        <v>4</v>
      </c>
      <c r="O78" s="5" t="s">
        <v>354</v>
      </c>
    </row>
    <row r="79" spans="2:15" ht="18.95" customHeight="1">
      <c r="B79" s="53" t="s">
        <v>125</v>
      </c>
      <c r="C79" s="53" t="s">
        <v>124</v>
      </c>
      <c r="D79" s="39">
        <v>48</v>
      </c>
      <c r="E79" s="39">
        <v>48</v>
      </c>
      <c r="F79" s="39">
        <v>44</v>
      </c>
      <c r="G79" s="41">
        <v>45.03</v>
      </c>
      <c r="H79" s="41">
        <v>44.2</v>
      </c>
      <c r="I79" s="41">
        <v>48</v>
      </c>
      <c r="J79" s="42">
        <v>-7.9166666666666607</v>
      </c>
      <c r="K79" s="43">
        <v>10</v>
      </c>
      <c r="L79" s="43">
        <v>390974</v>
      </c>
      <c r="M79" s="43">
        <v>17604351.800000001</v>
      </c>
      <c r="N79" s="44">
        <v>4</v>
      </c>
      <c r="O79" s="5" t="s">
        <v>130</v>
      </c>
    </row>
    <row r="80" spans="2:15" ht="18.95" customHeight="1">
      <c r="B80" s="53" t="s">
        <v>411</v>
      </c>
      <c r="C80" s="53" t="s">
        <v>213</v>
      </c>
      <c r="D80" s="39">
        <v>23.6</v>
      </c>
      <c r="E80" s="39">
        <v>23.6</v>
      </c>
      <c r="F80" s="39">
        <v>23.6</v>
      </c>
      <c r="G80" s="41">
        <v>23.6</v>
      </c>
      <c r="H80" s="41">
        <v>23.6</v>
      </c>
      <c r="I80" s="41">
        <v>23.6</v>
      </c>
      <c r="J80" s="42">
        <v>0</v>
      </c>
      <c r="K80" s="43">
        <v>1</v>
      </c>
      <c r="L80" s="43">
        <v>191</v>
      </c>
      <c r="M80" s="43">
        <v>4507.6000000000004</v>
      </c>
      <c r="N80" s="44">
        <v>1</v>
      </c>
      <c r="O80" s="5" t="s">
        <v>216</v>
      </c>
    </row>
    <row r="81" spans="2:15" ht="18.95" customHeight="1">
      <c r="B81" s="53" t="s">
        <v>382</v>
      </c>
      <c r="C81" s="53" t="s">
        <v>172</v>
      </c>
      <c r="D81" s="39">
        <v>33</v>
      </c>
      <c r="E81" s="39">
        <v>33</v>
      </c>
      <c r="F81" s="39">
        <v>33</v>
      </c>
      <c r="G81" s="41">
        <v>33</v>
      </c>
      <c r="H81" s="41">
        <v>33</v>
      </c>
      <c r="I81" s="41">
        <v>33</v>
      </c>
      <c r="J81" s="42">
        <v>0</v>
      </c>
      <c r="K81" s="43">
        <v>1</v>
      </c>
      <c r="L81" s="43">
        <v>301</v>
      </c>
      <c r="M81" s="43">
        <v>9933</v>
      </c>
      <c r="N81" s="44">
        <v>1</v>
      </c>
      <c r="O81" s="5" t="s">
        <v>173</v>
      </c>
    </row>
    <row r="82" spans="2:15" ht="18.95" customHeight="1">
      <c r="B82" s="53" t="s">
        <v>101</v>
      </c>
      <c r="C82" s="53" t="s">
        <v>102</v>
      </c>
      <c r="D82" s="39">
        <v>23.89</v>
      </c>
      <c r="E82" s="39">
        <v>23.89</v>
      </c>
      <c r="F82" s="39">
        <v>21</v>
      </c>
      <c r="G82" s="41">
        <v>21.28</v>
      </c>
      <c r="H82" s="41">
        <v>21</v>
      </c>
      <c r="I82" s="41">
        <v>23.89</v>
      </c>
      <c r="J82" s="42">
        <v>-12.097111762243618</v>
      </c>
      <c r="K82" s="43">
        <v>144</v>
      </c>
      <c r="L82" s="43">
        <v>6742886</v>
      </c>
      <c r="M82" s="43">
        <v>143503821.36000001</v>
      </c>
      <c r="N82" s="44">
        <v>4</v>
      </c>
      <c r="O82" s="5" t="s">
        <v>104</v>
      </c>
    </row>
    <row r="83" spans="2:15" ht="18.95" customHeight="1">
      <c r="B83" s="132" t="s">
        <v>17</v>
      </c>
      <c r="C83" s="132"/>
      <c r="D83" s="132"/>
      <c r="E83" s="132"/>
      <c r="F83" s="132"/>
      <c r="G83" s="132"/>
      <c r="H83" s="132"/>
      <c r="I83" s="132"/>
      <c r="J83" s="132"/>
      <c r="K83" s="47">
        <f>SUM(K74:K82)</f>
        <v>260</v>
      </c>
      <c r="L83" s="48">
        <f>SUM(L74:L82)</f>
        <v>18181237</v>
      </c>
      <c r="M83" s="48">
        <f>SUM(M74:M82)</f>
        <v>911599656.79999995</v>
      </c>
      <c r="N83" s="48">
        <v>5</v>
      </c>
      <c r="O83" s="46" t="s">
        <v>14</v>
      </c>
    </row>
    <row r="84" spans="2:15" ht="18.95" customHeight="1">
      <c r="B84" s="36" t="s">
        <v>18</v>
      </c>
      <c r="C84" s="133" t="s">
        <v>29</v>
      </c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</row>
    <row r="85" spans="2:15" ht="18.95" customHeight="1">
      <c r="B85" s="53" t="s">
        <v>406</v>
      </c>
      <c r="C85" s="53" t="s">
        <v>218</v>
      </c>
      <c r="D85" s="39">
        <v>0.4</v>
      </c>
      <c r="E85" s="39">
        <v>0.4</v>
      </c>
      <c r="F85" s="39">
        <v>0.4</v>
      </c>
      <c r="G85" s="41">
        <v>0.4</v>
      </c>
      <c r="H85" s="41">
        <v>0.4</v>
      </c>
      <c r="I85" s="41">
        <v>0.4</v>
      </c>
      <c r="J85" s="42">
        <v>0</v>
      </c>
      <c r="K85" s="43">
        <v>1</v>
      </c>
      <c r="L85" s="43">
        <v>2485</v>
      </c>
      <c r="M85" s="43">
        <v>994</v>
      </c>
      <c r="N85" s="44">
        <v>1</v>
      </c>
      <c r="O85" s="5" t="s">
        <v>219</v>
      </c>
    </row>
    <row r="86" spans="2:15" ht="18.95" customHeight="1">
      <c r="B86" s="53" t="s">
        <v>221</v>
      </c>
      <c r="C86" s="53" t="s">
        <v>222</v>
      </c>
      <c r="D86" s="39">
        <v>3.07</v>
      </c>
      <c r="E86" s="39">
        <v>3.07</v>
      </c>
      <c r="F86" s="39">
        <v>3.07</v>
      </c>
      <c r="G86" s="41">
        <v>3.07</v>
      </c>
      <c r="H86" s="41">
        <v>3.07</v>
      </c>
      <c r="I86" s="41">
        <v>3.06</v>
      </c>
      <c r="J86" s="42">
        <v>0.32679738562091387</v>
      </c>
      <c r="K86" s="43">
        <v>1</v>
      </c>
      <c r="L86" s="43">
        <v>48568</v>
      </c>
      <c r="M86" s="43">
        <v>149103.76</v>
      </c>
      <c r="N86" s="44">
        <v>1</v>
      </c>
      <c r="O86" s="5" t="s">
        <v>224</v>
      </c>
    </row>
    <row r="87" spans="2:15" ht="18.95" customHeight="1">
      <c r="B87" s="53" t="s">
        <v>359</v>
      </c>
      <c r="C87" s="53" t="s">
        <v>204</v>
      </c>
      <c r="D87" s="39">
        <v>6.45</v>
      </c>
      <c r="E87" s="39">
        <v>6.45</v>
      </c>
      <c r="F87" s="39">
        <v>6.45</v>
      </c>
      <c r="G87" s="41">
        <v>6.45</v>
      </c>
      <c r="H87" s="41">
        <v>6.45</v>
      </c>
      <c r="I87" s="41">
        <v>6.45</v>
      </c>
      <c r="J87" s="42">
        <v>0</v>
      </c>
      <c r="K87" s="43">
        <v>2</v>
      </c>
      <c r="L87" s="43">
        <v>2298484</v>
      </c>
      <c r="M87" s="43">
        <v>14825221.800000001</v>
      </c>
      <c r="N87" s="44">
        <v>1</v>
      </c>
      <c r="O87" s="5" t="s">
        <v>205</v>
      </c>
    </row>
    <row r="88" spans="2:15" ht="18.95" customHeight="1">
      <c r="B88" s="53" t="s">
        <v>394</v>
      </c>
      <c r="C88" s="53" t="s">
        <v>362</v>
      </c>
      <c r="D88" s="39">
        <v>4.5999999999999996</v>
      </c>
      <c r="E88" s="39">
        <v>5</v>
      </c>
      <c r="F88" s="39">
        <v>4.5999999999999996</v>
      </c>
      <c r="G88" s="41">
        <v>4.6100000000000003</v>
      </c>
      <c r="H88" s="41">
        <v>4.8</v>
      </c>
      <c r="I88" s="41">
        <v>4.5999999999999996</v>
      </c>
      <c r="J88" s="42">
        <v>4.3478260869565188</v>
      </c>
      <c r="K88" s="43">
        <v>7</v>
      </c>
      <c r="L88" s="43">
        <v>926505</v>
      </c>
      <c r="M88" s="43">
        <v>4273476.4000000004</v>
      </c>
      <c r="N88" s="44">
        <v>4</v>
      </c>
      <c r="O88" s="5" t="s">
        <v>363</v>
      </c>
    </row>
    <row r="89" spans="2:15" ht="18.95" customHeight="1">
      <c r="B89" s="53" t="s">
        <v>364</v>
      </c>
      <c r="C89" s="53" t="s">
        <v>188</v>
      </c>
      <c r="D89" s="39">
        <v>11.35</v>
      </c>
      <c r="E89" s="39">
        <v>11.35</v>
      </c>
      <c r="F89" s="39">
        <v>11.35</v>
      </c>
      <c r="G89" s="41">
        <v>11.35</v>
      </c>
      <c r="H89" s="41">
        <v>11.35</v>
      </c>
      <c r="I89" s="41">
        <v>11.4</v>
      </c>
      <c r="J89" s="42">
        <v>-0.43859649122807154</v>
      </c>
      <c r="K89" s="43">
        <v>2</v>
      </c>
      <c r="L89" s="43">
        <v>2579</v>
      </c>
      <c r="M89" s="43">
        <v>29271.65</v>
      </c>
      <c r="N89" s="44">
        <v>2</v>
      </c>
      <c r="O89" s="5" t="s">
        <v>193</v>
      </c>
    </row>
    <row r="90" spans="2:15" ht="18.95" customHeight="1">
      <c r="B90" s="53" t="s">
        <v>365</v>
      </c>
      <c r="C90" s="53" t="s">
        <v>366</v>
      </c>
      <c r="D90" s="39">
        <v>9.1999999999999993</v>
      </c>
      <c r="E90" s="39">
        <v>9.1999999999999993</v>
      </c>
      <c r="F90" s="39">
        <v>6.9</v>
      </c>
      <c r="G90" s="41">
        <v>7.41</v>
      </c>
      <c r="H90" s="41">
        <v>7.69</v>
      </c>
      <c r="I90" s="41">
        <v>9.1999999999999993</v>
      </c>
      <c r="J90" s="42">
        <v>-16.413043478260857</v>
      </c>
      <c r="K90" s="43">
        <v>79</v>
      </c>
      <c r="L90" s="43">
        <v>915280</v>
      </c>
      <c r="M90" s="43">
        <v>6779330.5800000001</v>
      </c>
      <c r="N90" s="44">
        <v>5</v>
      </c>
      <c r="O90" s="5" t="s">
        <v>367</v>
      </c>
    </row>
    <row r="91" spans="2:15" ht="18.95" customHeight="1">
      <c r="B91" s="53" t="s">
        <v>360</v>
      </c>
      <c r="C91" s="53" t="s">
        <v>141</v>
      </c>
      <c r="D91" s="39">
        <v>4.91</v>
      </c>
      <c r="E91" s="39">
        <v>4.95</v>
      </c>
      <c r="F91" s="39">
        <v>4.9000000000000004</v>
      </c>
      <c r="G91" s="41">
        <v>4.93</v>
      </c>
      <c r="H91" s="41">
        <v>4.92</v>
      </c>
      <c r="I91" s="41">
        <v>4.91</v>
      </c>
      <c r="J91" s="42">
        <v>0.20366598778003286</v>
      </c>
      <c r="K91" s="43">
        <v>72</v>
      </c>
      <c r="L91" s="43">
        <v>8117953</v>
      </c>
      <c r="M91" s="43">
        <v>39990396.509999998</v>
      </c>
      <c r="N91" s="44">
        <v>5</v>
      </c>
      <c r="O91" s="5" t="s">
        <v>142</v>
      </c>
    </row>
    <row r="92" spans="2:15" ht="18.95" customHeight="1">
      <c r="B92" s="136" t="s">
        <v>19</v>
      </c>
      <c r="C92" s="136"/>
      <c r="D92" s="136"/>
      <c r="E92" s="136"/>
      <c r="F92" s="136"/>
      <c r="G92" s="136"/>
      <c r="H92" s="136"/>
      <c r="I92" s="136"/>
      <c r="J92" s="136"/>
      <c r="K92" s="47">
        <f>SUM(K85:K91)</f>
        <v>164</v>
      </c>
      <c r="L92" s="48">
        <f>SUM(L85:L91)</f>
        <v>12311854</v>
      </c>
      <c r="M92" s="48">
        <f>SUM(M85:M91)</f>
        <v>66047794.699999996</v>
      </c>
      <c r="N92" s="48">
        <v>5</v>
      </c>
      <c r="O92" s="52" t="s">
        <v>14</v>
      </c>
    </row>
    <row r="93" spans="2:15" ht="18.95" customHeight="1">
      <c r="B93" s="136" t="s">
        <v>20</v>
      </c>
      <c r="C93" s="136"/>
      <c r="D93" s="136"/>
      <c r="E93" s="136"/>
      <c r="F93" s="136"/>
      <c r="G93" s="136"/>
      <c r="H93" s="136"/>
      <c r="I93" s="136"/>
      <c r="J93" s="136"/>
      <c r="K93" s="48">
        <f>K92+K83+K69+K50+K36+K30+K26</f>
        <v>3573</v>
      </c>
      <c r="L93" s="48">
        <f>L92+L83+L69+L50+L36+L30+L26</f>
        <v>1679633625</v>
      </c>
      <c r="M93" s="48">
        <f>M92+M83+M69+M50+M36+M30+M26</f>
        <v>2947737529.46</v>
      </c>
      <c r="N93" s="55">
        <v>5</v>
      </c>
      <c r="O93" s="56" t="s">
        <v>21</v>
      </c>
    </row>
    <row r="94" spans="2:15">
      <c r="I94" s="8"/>
      <c r="J94" s="110"/>
      <c r="K94" s="4"/>
      <c r="L94" s="4"/>
      <c r="M94" s="4"/>
      <c r="N94" s="4"/>
    </row>
    <row r="99" spans="12:13">
      <c r="L99" s="7"/>
      <c r="M99" s="7"/>
    </row>
    <row r="102" spans="12:13">
      <c r="L102" s="7"/>
      <c r="M102" s="7"/>
    </row>
    <row r="105" spans="12:13">
      <c r="L105" s="7"/>
      <c r="M105" s="7"/>
    </row>
  </sheetData>
  <mergeCells count="32">
    <mergeCell ref="E1:N1"/>
    <mergeCell ref="B2:E2"/>
    <mergeCell ref="F2:N2"/>
    <mergeCell ref="D26:J26"/>
    <mergeCell ref="D30:J30"/>
    <mergeCell ref="C4:O4"/>
    <mergeCell ref="B30:C30"/>
    <mergeCell ref="B26:C26"/>
    <mergeCell ref="C27:O27"/>
    <mergeCell ref="B93:C93"/>
    <mergeCell ref="D93:J93"/>
    <mergeCell ref="D92:J92"/>
    <mergeCell ref="B69:C69"/>
    <mergeCell ref="B92:C92"/>
    <mergeCell ref="C84:O84"/>
    <mergeCell ref="B83:C83"/>
    <mergeCell ref="D83:J83"/>
    <mergeCell ref="D69:J69"/>
    <mergeCell ref="C73:O73"/>
    <mergeCell ref="E70:N70"/>
    <mergeCell ref="B71:E71"/>
    <mergeCell ref="F71:N71"/>
    <mergeCell ref="F39:N39"/>
    <mergeCell ref="D50:J50"/>
    <mergeCell ref="C31:O31"/>
    <mergeCell ref="D36:J36"/>
    <mergeCell ref="C51:O51"/>
    <mergeCell ref="B36:C36"/>
    <mergeCell ref="C41:O41"/>
    <mergeCell ref="B50:C50"/>
    <mergeCell ref="E38:N38"/>
    <mergeCell ref="B39:E3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"/>
  <sheetViews>
    <sheetView rightToLeft="1" zoomScaleNormal="100" workbookViewId="0">
      <selection activeCell="P6" sqref="P6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3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3" s="25" customFormat="1" ht="32.25" customHeight="1">
      <c r="A2" s="140" t="s">
        <v>5</v>
      </c>
      <c r="B2" s="141"/>
      <c r="C2" s="141"/>
      <c r="D2" s="141"/>
      <c r="E2" s="15"/>
      <c r="F2" s="15"/>
      <c r="G2" s="15"/>
      <c r="H2" s="15"/>
      <c r="I2" s="15"/>
      <c r="J2" s="15"/>
    </row>
    <row r="3" spans="1:13" ht="48.75" customHeight="1">
      <c r="B3" s="143" t="s">
        <v>415</v>
      </c>
      <c r="C3" s="143"/>
      <c r="D3" s="143"/>
      <c r="E3" s="143"/>
      <c r="F3" s="143"/>
      <c r="G3" s="143"/>
      <c r="H3" s="143"/>
      <c r="I3" s="143"/>
      <c r="J3" s="15"/>
      <c r="K3" s="25"/>
    </row>
    <row r="4" spans="1:13" ht="21" customHeight="1">
      <c r="B4" s="143" t="s">
        <v>416</v>
      </c>
      <c r="C4" s="143"/>
      <c r="D4" s="143"/>
      <c r="E4" s="143"/>
      <c r="F4" s="143"/>
      <c r="G4" s="143"/>
      <c r="H4" s="143"/>
      <c r="I4" s="143"/>
      <c r="J4" s="26"/>
      <c r="K4" s="25"/>
      <c r="L4" s="25"/>
      <c r="M4" s="25"/>
    </row>
    <row r="5" spans="1:13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  <c r="K5" s="25"/>
      <c r="L5" s="25"/>
      <c r="M5" s="25"/>
    </row>
    <row r="6" spans="1:13" ht="18.75" customHeight="1">
      <c r="B6" s="142" t="s">
        <v>12</v>
      </c>
      <c r="C6" s="142"/>
      <c r="D6" s="142"/>
      <c r="E6" s="142"/>
      <c r="F6" s="142"/>
      <c r="G6" s="142"/>
      <c r="H6" s="142"/>
      <c r="I6" s="142"/>
      <c r="J6" s="142"/>
      <c r="K6" s="25"/>
      <c r="L6" s="25"/>
      <c r="M6" s="25"/>
    </row>
    <row r="7" spans="1:13" ht="24" customHeight="1">
      <c r="B7" s="97" t="s">
        <v>138</v>
      </c>
      <c r="C7" s="80" t="s">
        <v>139</v>
      </c>
      <c r="D7" s="80">
        <v>0.08</v>
      </c>
      <c r="E7" s="80">
        <v>7.0000000000000007E-2</v>
      </c>
      <c r="F7" s="80">
        <v>0.08</v>
      </c>
      <c r="G7" s="98">
        <v>24</v>
      </c>
      <c r="H7" s="98">
        <v>130957895</v>
      </c>
      <c r="I7" s="98">
        <v>10443302.65</v>
      </c>
      <c r="J7" s="99">
        <v>4</v>
      </c>
      <c r="K7" s="25"/>
      <c r="L7" s="25"/>
      <c r="M7" s="25"/>
    </row>
    <row r="8" spans="1:13" ht="18.75" customHeight="1">
      <c r="B8" s="146" t="s">
        <v>197</v>
      </c>
      <c r="C8" s="146"/>
      <c r="D8" s="147"/>
      <c r="E8" s="147"/>
      <c r="F8" s="147"/>
      <c r="G8" s="98">
        <f>SUM(G7:G7)</f>
        <v>24</v>
      </c>
      <c r="H8" s="98">
        <f>SUM(H7:H7)</f>
        <v>130957895</v>
      </c>
      <c r="I8" s="98">
        <f>SUM(I7:I7)</f>
        <v>10443302.65</v>
      </c>
      <c r="J8" s="98">
        <f>J7</f>
        <v>4</v>
      </c>
      <c r="K8" s="25"/>
      <c r="L8" s="25"/>
      <c r="M8" s="25"/>
    </row>
    <row r="9" spans="1:13" ht="18.75" customHeight="1">
      <c r="B9" s="144" t="s">
        <v>140</v>
      </c>
      <c r="C9" s="144"/>
      <c r="D9" s="145"/>
      <c r="E9" s="145"/>
      <c r="F9" s="145"/>
      <c r="G9" s="76">
        <f>G8</f>
        <v>24</v>
      </c>
      <c r="H9" s="76">
        <f t="shared" ref="H9:I9" si="0">H8</f>
        <v>130957895</v>
      </c>
      <c r="I9" s="76">
        <f t="shared" si="0"/>
        <v>10443302.65</v>
      </c>
      <c r="J9" s="76">
        <f>J8</f>
        <v>4</v>
      </c>
      <c r="K9" s="25"/>
      <c r="L9" s="25"/>
      <c r="M9" s="25"/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5"/>
  <sheetViews>
    <sheetView rightToLeft="1" topLeftCell="A4" zoomScale="130" zoomScaleNormal="130" workbookViewId="0">
      <selection activeCell="B18" sqref="B18:G18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50" t="s">
        <v>417</v>
      </c>
      <c r="C1" s="150"/>
      <c r="D1" s="150"/>
      <c r="E1" s="150"/>
      <c r="F1" s="150"/>
      <c r="G1" s="150"/>
    </row>
    <row r="2" spans="2:7" ht="21">
      <c r="B2" s="151" t="s">
        <v>418</v>
      </c>
      <c r="C2" s="151"/>
      <c r="D2" s="151"/>
      <c r="E2" s="151"/>
      <c r="F2" s="151"/>
      <c r="G2" s="151"/>
    </row>
    <row r="3" spans="2:7" ht="27" customHeight="1">
      <c r="B3" s="112" t="s">
        <v>0</v>
      </c>
      <c r="C3" s="113" t="s">
        <v>119</v>
      </c>
      <c r="D3" s="113" t="s">
        <v>120</v>
      </c>
      <c r="E3" s="113" t="s">
        <v>432</v>
      </c>
      <c r="F3" s="113" t="s">
        <v>121</v>
      </c>
      <c r="G3" s="114" t="s">
        <v>433</v>
      </c>
    </row>
    <row r="4" spans="2:7" ht="14.25" customHeight="1">
      <c r="B4" s="152" t="s">
        <v>12</v>
      </c>
      <c r="C4" s="153"/>
      <c r="D4" s="153"/>
      <c r="E4" s="153"/>
      <c r="F4" s="154"/>
      <c r="G4" s="115" t="s">
        <v>3</v>
      </c>
    </row>
    <row r="5" spans="2:7" ht="16.5" customHeight="1">
      <c r="B5" s="116" t="s">
        <v>395</v>
      </c>
      <c r="C5" s="117" t="s">
        <v>36</v>
      </c>
      <c r="D5" s="118">
        <v>4</v>
      </c>
      <c r="E5" s="118">
        <v>929850</v>
      </c>
      <c r="F5" s="118">
        <v>3103622.53</v>
      </c>
      <c r="G5" s="119" t="s">
        <v>449</v>
      </c>
    </row>
    <row r="6" spans="2:7" ht="16.5" customHeight="1">
      <c r="B6" s="116" t="s">
        <v>450</v>
      </c>
      <c r="C6" s="117" t="s">
        <v>51</v>
      </c>
      <c r="D6" s="118">
        <v>1</v>
      </c>
      <c r="E6" s="118">
        <v>10333</v>
      </c>
      <c r="F6" s="118">
        <v>49598.400000000001</v>
      </c>
      <c r="G6" s="119" t="s">
        <v>451</v>
      </c>
    </row>
    <row r="7" spans="2:7" ht="16.5" customHeight="1">
      <c r="B7" s="116" t="s">
        <v>38</v>
      </c>
      <c r="C7" s="117" t="s">
        <v>37</v>
      </c>
      <c r="D7" s="118">
        <v>1</v>
      </c>
      <c r="E7" s="118">
        <v>51238</v>
      </c>
      <c r="F7" s="118">
        <v>99401.72</v>
      </c>
      <c r="G7" s="119" t="s">
        <v>437</v>
      </c>
    </row>
    <row r="8" spans="2:7" ht="16.5" customHeight="1">
      <c r="B8" s="148" t="s">
        <v>13</v>
      </c>
      <c r="C8" s="149"/>
      <c r="D8" s="120">
        <f>SUM(D5:D7)</f>
        <v>6</v>
      </c>
      <c r="E8" s="120">
        <f>SUM(E5:E7)</f>
        <v>991421</v>
      </c>
      <c r="F8" s="120">
        <f>SUM(F5:F7)</f>
        <v>3252622.65</v>
      </c>
      <c r="G8" s="121" t="s">
        <v>438</v>
      </c>
    </row>
    <row r="9" spans="2:7" ht="16.5" customHeight="1">
      <c r="B9" s="152" t="s">
        <v>324</v>
      </c>
      <c r="C9" s="153"/>
      <c r="D9" s="153"/>
      <c r="E9" s="153"/>
      <c r="F9" s="154"/>
      <c r="G9" s="115" t="s">
        <v>379</v>
      </c>
    </row>
    <row r="10" spans="2:7" ht="16.5" customHeight="1">
      <c r="B10" s="116" t="s">
        <v>452</v>
      </c>
      <c r="C10" s="117" t="s">
        <v>143</v>
      </c>
      <c r="D10" s="118">
        <v>3</v>
      </c>
      <c r="E10" s="118">
        <v>200000</v>
      </c>
      <c r="F10" s="118">
        <v>800000</v>
      </c>
      <c r="G10" s="119" t="s">
        <v>144</v>
      </c>
    </row>
    <row r="11" spans="2:7" ht="16.5" customHeight="1">
      <c r="B11" s="148" t="s">
        <v>390</v>
      </c>
      <c r="C11" s="149"/>
      <c r="D11" s="120">
        <f>SUM(D10)</f>
        <v>3</v>
      </c>
      <c r="E11" s="120">
        <f>SUM(E10)</f>
        <v>200000</v>
      </c>
      <c r="F11" s="120">
        <f>SUM(F10)</f>
        <v>800000</v>
      </c>
      <c r="G11" s="121" t="s">
        <v>453</v>
      </c>
    </row>
    <row r="12" spans="2:7" ht="16.5" customHeight="1">
      <c r="B12" s="152" t="s">
        <v>442</v>
      </c>
      <c r="C12" s="153"/>
      <c r="D12" s="153"/>
      <c r="E12" s="153"/>
      <c r="F12" s="154"/>
      <c r="G12" s="115" t="s">
        <v>30</v>
      </c>
    </row>
    <row r="13" spans="2:7" ht="16.5" customHeight="1">
      <c r="B13" s="116" t="s">
        <v>56</v>
      </c>
      <c r="C13" s="117" t="s">
        <v>57</v>
      </c>
      <c r="D13" s="118">
        <v>4</v>
      </c>
      <c r="E13" s="118">
        <v>4000000</v>
      </c>
      <c r="F13" s="118">
        <v>8600000</v>
      </c>
      <c r="G13" s="119" t="s">
        <v>58</v>
      </c>
    </row>
    <row r="14" spans="2:7" ht="16.5" customHeight="1">
      <c r="B14" s="148" t="s">
        <v>443</v>
      </c>
      <c r="C14" s="149"/>
      <c r="D14" s="120">
        <f>SUM(D13)</f>
        <v>4</v>
      </c>
      <c r="E14" s="120">
        <f>SUM(E13)</f>
        <v>4000000</v>
      </c>
      <c r="F14" s="120">
        <f>SUM(F13)</f>
        <v>8600000</v>
      </c>
      <c r="G14" s="121" t="s">
        <v>444</v>
      </c>
    </row>
    <row r="15" spans="2:7" ht="16.5" customHeight="1">
      <c r="B15" s="148" t="s">
        <v>447</v>
      </c>
      <c r="C15" s="149"/>
      <c r="D15" s="120">
        <f>D8+D11+D14</f>
        <v>13</v>
      </c>
      <c r="E15" s="120">
        <f>E8+E11+E14</f>
        <v>5191421</v>
      </c>
      <c r="F15" s="120">
        <f>F8+F11+F14</f>
        <v>12652622.65</v>
      </c>
      <c r="G15" s="121" t="s">
        <v>448</v>
      </c>
    </row>
    <row r="16" spans="2:7" ht="16.5" customHeight="1">
      <c r="C16"/>
    </row>
    <row r="18" spans="2:7" ht="21">
      <c r="B18" s="150" t="s">
        <v>454</v>
      </c>
      <c r="C18" s="150"/>
      <c r="D18" s="150"/>
      <c r="E18" s="150"/>
      <c r="F18" s="150"/>
      <c r="G18" s="150"/>
    </row>
    <row r="19" spans="2:7" ht="21">
      <c r="B19" s="151" t="s">
        <v>419</v>
      </c>
      <c r="C19" s="151"/>
      <c r="D19" s="151"/>
      <c r="E19" s="151"/>
      <c r="F19" s="151"/>
      <c r="G19" s="151"/>
    </row>
    <row r="20" spans="2:7" ht="27" customHeight="1">
      <c r="B20" s="112" t="s">
        <v>0</v>
      </c>
      <c r="C20" s="113" t="s">
        <v>119</v>
      </c>
      <c r="D20" s="113" t="s">
        <v>120</v>
      </c>
      <c r="E20" s="113" t="s">
        <v>432</v>
      </c>
      <c r="F20" s="113" t="s">
        <v>121</v>
      </c>
      <c r="G20" s="114" t="s">
        <v>433</v>
      </c>
    </row>
    <row r="21" spans="2:7" ht="15.75">
      <c r="B21" s="152" t="s">
        <v>12</v>
      </c>
      <c r="C21" s="153"/>
      <c r="D21" s="153"/>
      <c r="E21" s="153"/>
      <c r="F21" s="154"/>
      <c r="G21" s="115" t="s">
        <v>3</v>
      </c>
    </row>
    <row r="22" spans="2:7" ht="15.75">
      <c r="B22" s="116" t="s">
        <v>434</v>
      </c>
      <c r="C22" s="117" t="s">
        <v>169</v>
      </c>
      <c r="D22" s="118">
        <v>1</v>
      </c>
      <c r="E22" s="118">
        <v>342120</v>
      </c>
      <c r="F22" s="118">
        <v>225799.2</v>
      </c>
      <c r="G22" s="117" t="s">
        <v>170</v>
      </c>
    </row>
    <row r="23" spans="2:7" ht="15.75">
      <c r="B23" s="116" t="s">
        <v>435</v>
      </c>
      <c r="C23" s="117" t="s">
        <v>99</v>
      </c>
      <c r="D23" s="118">
        <v>1</v>
      </c>
      <c r="E23" s="118">
        <v>750000</v>
      </c>
      <c r="F23" s="118">
        <v>772500</v>
      </c>
      <c r="G23" s="119" t="s">
        <v>100</v>
      </c>
    </row>
    <row r="24" spans="2:7" ht="15.75">
      <c r="B24" s="116" t="s">
        <v>436</v>
      </c>
      <c r="C24" s="117" t="s">
        <v>45</v>
      </c>
      <c r="D24" s="118">
        <v>3</v>
      </c>
      <c r="E24" s="118">
        <v>17000000</v>
      </c>
      <c r="F24" s="118">
        <v>1020000</v>
      </c>
      <c r="G24" s="119" t="s">
        <v>66</v>
      </c>
    </row>
    <row r="25" spans="2:7" ht="15.75">
      <c r="B25" s="116" t="s">
        <v>38</v>
      </c>
      <c r="C25" s="117" t="s">
        <v>37</v>
      </c>
      <c r="D25" s="118">
        <v>8</v>
      </c>
      <c r="E25" s="118">
        <v>7361809</v>
      </c>
      <c r="F25" s="118">
        <v>14502763.73</v>
      </c>
      <c r="G25" s="119" t="s">
        <v>437</v>
      </c>
    </row>
    <row r="26" spans="2:7" ht="15.75">
      <c r="B26" s="148" t="s">
        <v>13</v>
      </c>
      <c r="C26" s="149"/>
      <c r="D26" s="120">
        <f>SUM(D22:D25)</f>
        <v>13</v>
      </c>
      <c r="E26" s="120">
        <f>SUM(E22:E25)</f>
        <v>25453929</v>
      </c>
      <c r="F26" s="120">
        <f>SUM(F22:F25)</f>
        <v>16521062.93</v>
      </c>
      <c r="G26" s="121" t="s">
        <v>438</v>
      </c>
    </row>
    <row r="27" spans="2:7" ht="15.75">
      <c r="B27" s="152" t="s">
        <v>439</v>
      </c>
      <c r="C27" s="153"/>
      <c r="D27" s="153"/>
      <c r="E27" s="153"/>
      <c r="F27" s="154"/>
      <c r="G27" s="115" t="s">
        <v>116</v>
      </c>
    </row>
    <row r="28" spans="2:7" ht="15.75">
      <c r="B28" s="116" t="s">
        <v>302</v>
      </c>
      <c r="C28" s="117" t="s">
        <v>148</v>
      </c>
      <c r="D28" s="118">
        <v>2</v>
      </c>
      <c r="E28" s="118">
        <v>2233001</v>
      </c>
      <c r="F28" s="118">
        <v>1808730.81</v>
      </c>
      <c r="G28" s="119" t="s">
        <v>149</v>
      </c>
    </row>
    <row r="29" spans="2:7" ht="15.75">
      <c r="B29" s="148" t="s">
        <v>440</v>
      </c>
      <c r="C29" s="149"/>
      <c r="D29" s="120">
        <f>SUM(D28)</f>
        <v>2</v>
      </c>
      <c r="E29" s="120">
        <f>SUM(E28)</f>
        <v>2233001</v>
      </c>
      <c r="F29" s="120">
        <f>SUM(F28)</f>
        <v>1808730.81</v>
      </c>
      <c r="G29" s="121" t="s">
        <v>441</v>
      </c>
    </row>
    <row r="30" spans="2:7" ht="15.75">
      <c r="B30" s="152" t="s">
        <v>442</v>
      </c>
      <c r="C30" s="153"/>
      <c r="D30" s="153"/>
      <c r="E30" s="153"/>
      <c r="F30" s="154"/>
      <c r="G30" s="115" t="s">
        <v>30</v>
      </c>
    </row>
    <row r="31" spans="2:7" ht="15.75">
      <c r="B31" s="116" t="s">
        <v>56</v>
      </c>
      <c r="C31" s="117" t="s">
        <v>57</v>
      </c>
      <c r="D31" s="118">
        <v>4</v>
      </c>
      <c r="E31" s="118">
        <v>68346</v>
      </c>
      <c r="F31" s="118">
        <v>148994.28</v>
      </c>
      <c r="G31" s="119" t="s">
        <v>58</v>
      </c>
    </row>
    <row r="32" spans="2:7" ht="15.75">
      <c r="B32" s="148" t="s">
        <v>443</v>
      </c>
      <c r="C32" s="149"/>
      <c r="D32" s="120">
        <f>SUM(D31)</f>
        <v>4</v>
      </c>
      <c r="E32" s="120">
        <f>SUM(E31)</f>
        <v>68346</v>
      </c>
      <c r="F32" s="120">
        <f>SUM(F31)</f>
        <v>148994.28</v>
      </c>
      <c r="G32" s="121" t="s">
        <v>444</v>
      </c>
    </row>
    <row r="33" spans="2:7" ht="15.75">
      <c r="B33" s="148" t="s">
        <v>447</v>
      </c>
      <c r="C33" s="149"/>
      <c r="D33" s="120">
        <f>D26+D29+D32</f>
        <v>19</v>
      </c>
      <c r="E33" s="120">
        <f t="shared" ref="E33:F33" si="0">E26+E29+E32</f>
        <v>27755276</v>
      </c>
      <c r="F33" s="120">
        <f t="shared" si="0"/>
        <v>18478788.02</v>
      </c>
      <c r="G33" s="121" t="s">
        <v>448</v>
      </c>
    </row>
    <row r="34" spans="2:7">
      <c r="C34"/>
    </row>
    <row r="35" spans="2:7">
      <c r="C35"/>
    </row>
  </sheetData>
  <mergeCells count="18">
    <mergeCell ref="B32:C32"/>
    <mergeCell ref="B33:C33"/>
    <mergeCell ref="B21:F21"/>
    <mergeCell ref="B26:C26"/>
    <mergeCell ref="B27:F27"/>
    <mergeCell ref="B29:C29"/>
    <mergeCell ref="B30:F30"/>
    <mergeCell ref="B15:C15"/>
    <mergeCell ref="B1:G1"/>
    <mergeCell ref="B2:G2"/>
    <mergeCell ref="B18:G18"/>
    <mergeCell ref="B19:G19"/>
    <mergeCell ref="B4:F4"/>
    <mergeCell ref="B8:C8"/>
    <mergeCell ref="B9:F9"/>
    <mergeCell ref="B11:C11"/>
    <mergeCell ref="B12:F12"/>
    <mergeCell ref="B14:C14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6DBB7-C8B8-4CBF-BB90-71D65026C220}">
  <dimension ref="B1:G7"/>
  <sheetViews>
    <sheetView rightToLeft="1" workbookViewId="0">
      <selection activeCell="F20" sqref="F20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0" customHeight="1">
      <c r="B1" s="155" t="s">
        <v>409</v>
      </c>
      <c r="C1" s="155"/>
      <c r="D1" s="155"/>
      <c r="E1" s="155"/>
      <c r="F1" s="155"/>
      <c r="G1" s="155"/>
    </row>
    <row r="2" spans="2:7" ht="29.25" customHeight="1">
      <c r="B2" s="151" t="s">
        <v>420</v>
      </c>
      <c r="C2" s="151"/>
      <c r="D2" s="151"/>
      <c r="E2" s="151"/>
      <c r="F2" s="151"/>
      <c r="G2" s="151"/>
    </row>
    <row r="3" spans="2:7" ht="31.5">
      <c r="B3" s="122" t="s">
        <v>0</v>
      </c>
      <c r="C3" s="123" t="s">
        <v>119</v>
      </c>
      <c r="D3" s="123" t="s">
        <v>120</v>
      </c>
      <c r="E3" s="123" t="s">
        <v>432</v>
      </c>
      <c r="F3" s="123" t="s">
        <v>121</v>
      </c>
      <c r="G3" s="124" t="s">
        <v>433</v>
      </c>
    </row>
    <row r="4" spans="2:7" ht="15.75">
      <c r="B4" s="156" t="s">
        <v>12</v>
      </c>
      <c r="C4" s="157"/>
      <c r="D4" s="157"/>
      <c r="E4" s="157"/>
      <c r="F4" s="158"/>
      <c r="G4" s="125" t="s">
        <v>3</v>
      </c>
    </row>
    <row r="5" spans="2:7" ht="15.75">
      <c r="B5" s="130" t="s">
        <v>445</v>
      </c>
      <c r="C5" s="126" t="s">
        <v>139</v>
      </c>
      <c r="D5" s="127">
        <v>5</v>
      </c>
      <c r="E5" s="127">
        <v>48125000</v>
      </c>
      <c r="F5" s="127">
        <v>3850000</v>
      </c>
      <c r="G5" s="126" t="s">
        <v>446</v>
      </c>
    </row>
    <row r="6" spans="2:7" ht="15.75">
      <c r="B6" s="137" t="s">
        <v>376</v>
      </c>
      <c r="C6" s="139"/>
      <c r="D6" s="128">
        <f>SUM(D5)</f>
        <v>5</v>
      </c>
      <c r="E6" s="128">
        <f>SUM(E5)</f>
        <v>48125000</v>
      </c>
      <c r="F6" s="128">
        <f>SUM(F5)</f>
        <v>3850000</v>
      </c>
      <c r="G6" s="129" t="s">
        <v>438</v>
      </c>
    </row>
    <row r="7" spans="2:7" ht="15.75">
      <c r="B7" s="159" t="s">
        <v>447</v>
      </c>
      <c r="C7" s="160"/>
      <c r="D7" s="128">
        <f>D6</f>
        <v>5</v>
      </c>
      <c r="E7" s="128">
        <f t="shared" ref="E7:F7" si="0">E6</f>
        <v>48125000</v>
      </c>
      <c r="F7" s="128">
        <f t="shared" si="0"/>
        <v>3850000</v>
      </c>
      <c r="G7" s="129" t="s">
        <v>448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scale="9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55" zoomScaleNormal="100" workbookViewId="0">
      <selection activeCell="D78" sqref="D78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8" width="12.85546875" style="96" customWidth="1"/>
    <col min="9" max="9" width="41.5703125" customWidth="1"/>
  </cols>
  <sheetData>
    <row r="1" spans="2:9" ht="19.5" customHeight="1">
      <c r="B1" s="161" t="s">
        <v>421</v>
      </c>
      <c r="C1" s="162"/>
      <c r="D1" s="162"/>
      <c r="E1" s="162"/>
      <c r="F1" s="162"/>
      <c r="G1" s="162"/>
      <c r="H1" s="162"/>
      <c r="I1" s="163"/>
    </row>
    <row r="2" spans="2:9" ht="21" customHeight="1">
      <c r="B2" s="164" t="s">
        <v>422</v>
      </c>
      <c r="C2" s="165"/>
      <c r="D2" s="165"/>
      <c r="E2" s="165"/>
      <c r="F2" s="165"/>
      <c r="G2" s="165"/>
      <c r="H2" s="165"/>
      <c r="I2" s="166"/>
    </row>
    <row r="3" spans="2:9" ht="21" customHeight="1">
      <c r="B3" s="167" t="s">
        <v>225</v>
      </c>
      <c r="C3" s="168" t="s">
        <v>119</v>
      </c>
      <c r="D3" s="169">
        <v>46040</v>
      </c>
      <c r="E3" s="169">
        <v>46041</v>
      </c>
      <c r="F3" s="169">
        <v>46042</v>
      </c>
      <c r="G3" s="169">
        <v>46043</v>
      </c>
      <c r="H3" s="169">
        <v>46044</v>
      </c>
      <c r="I3" s="167" t="s">
        <v>226</v>
      </c>
    </row>
    <row r="4" spans="2:9" ht="12" customHeight="1">
      <c r="B4" s="167"/>
      <c r="C4" s="168"/>
      <c r="D4" s="169"/>
      <c r="E4" s="169"/>
      <c r="F4" s="169"/>
      <c r="G4" s="169"/>
      <c r="H4" s="169"/>
      <c r="I4" s="167"/>
    </row>
    <row r="5" spans="2:9" ht="18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18" customHeight="1">
      <c r="B6" s="61" t="s">
        <v>374</v>
      </c>
      <c r="C6" s="61" t="s">
        <v>169</v>
      </c>
      <c r="D6" s="95">
        <v>0.66</v>
      </c>
      <c r="E6" s="95">
        <v>0.65</v>
      </c>
      <c r="F6" s="95">
        <v>0.66</v>
      </c>
      <c r="G6" s="95">
        <v>0.66</v>
      </c>
      <c r="H6" s="95">
        <v>0.65</v>
      </c>
      <c r="I6" s="12" t="s">
        <v>170</v>
      </c>
    </row>
    <row r="7" spans="2:9" ht="18" customHeight="1">
      <c r="B7" s="61" t="s">
        <v>47</v>
      </c>
      <c r="C7" s="61" t="s">
        <v>36</v>
      </c>
      <c r="D7" s="95">
        <v>3.32</v>
      </c>
      <c r="E7" s="95">
        <v>3.3</v>
      </c>
      <c r="F7" s="95">
        <v>3.35</v>
      </c>
      <c r="G7" s="95">
        <v>3.3</v>
      </c>
      <c r="H7" s="95">
        <v>3.27</v>
      </c>
      <c r="I7" s="12" t="s">
        <v>48</v>
      </c>
    </row>
    <row r="8" spans="2:9" ht="18" customHeight="1">
      <c r="B8" s="61" t="s">
        <v>98</v>
      </c>
      <c r="C8" s="61" t="s">
        <v>99</v>
      </c>
      <c r="D8" s="95">
        <v>1</v>
      </c>
      <c r="E8" s="95">
        <v>1.05</v>
      </c>
      <c r="F8" s="95">
        <v>1.02</v>
      </c>
      <c r="G8" s="95">
        <v>1.05</v>
      </c>
      <c r="H8" s="95">
        <v>1.03</v>
      </c>
      <c r="I8" s="12" t="s">
        <v>100</v>
      </c>
    </row>
    <row r="9" spans="2:9" ht="18" customHeight="1">
      <c r="B9" s="61" t="s">
        <v>49</v>
      </c>
      <c r="C9" s="61" t="s">
        <v>45</v>
      </c>
      <c r="D9" s="95">
        <v>0.06</v>
      </c>
      <c r="E9" s="95">
        <v>0.06</v>
      </c>
      <c r="F9" s="95">
        <v>0.06</v>
      </c>
      <c r="G9" s="95" t="s">
        <v>380</v>
      </c>
      <c r="H9" s="95">
        <v>0.06</v>
      </c>
      <c r="I9" s="12" t="s">
        <v>66</v>
      </c>
    </row>
    <row r="10" spans="2:9" ht="18" customHeight="1">
      <c r="B10" s="61" t="s">
        <v>24</v>
      </c>
      <c r="C10" s="61" t="s">
        <v>25</v>
      </c>
      <c r="D10" s="95">
        <v>0.23</v>
      </c>
      <c r="E10" s="95">
        <v>0.25</v>
      </c>
      <c r="F10" s="95">
        <v>0.25</v>
      </c>
      <c r="G10" s="95" t="s">
        <v>380</v>
      </c>
      <c r="H10" s="95">
        <v>0.24</v>
      </c>
      <c r="I10" s="12" t="s">
        <v>26</v>
      </c>
    </row>
    <row r="11" spans="2:9" ht="18" customHeight="1">
      <c r="B11" s="61" t="s">
        <v>50</v>
      </c>
      <c r="C11" s="61" t="s">
        <v>51</v>
      </c>
      <c r="D11" s="95">
        <v>4.7</v>
      </c>
      <c r="E11" s="95">
        <v>4.6900000000000004</v>
      </c>
      <c r="F11" s="95">
        <v>4.5999999999999996</v>
      </c>
      <c r="G11" s="95">
        <v>4.7</v>
      </c>
      <c r="H11" s="95">
        <v>4.67</v>
      </c>
      <c r="I11" s="12" t="s">
        <v>52</v>
      </c>
    </row>
    <row r="12" spans="2:9" ht="18" customHeight="1">
      <c r="B12" s="61" t="s">
        <v>228</v>
      </c>
      <c r="C12" s="61" t="s">
        <v>229</v>
      </c>
      <c r="D12" s="95">
        <v>0.14000000000000001</v>
      </c>
      <c r="E12" s="95">
        <v>0.13</v>
      </c>
      <c r="F12" s="95">
        <v>0.13</v>
      </c>
      <c r="G12" s="95">
        <v>0.13</v>
      </c>
      <c r="H12" s="95">
        <v>0.13</v>
      </c>
      <c r="I12" s="12" t="s">
        <v>230</v>
      </c>
    </row>
    <row r="13" spans="2:9" ht="18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18" customHeight="1">
      <c r="B14" s="61" t="s">
        <v>73</v>
      </c>
      <c r="C14" s="61" t="s">
        <v>74</v>
      </c>
      <c r="D14" s="95">
        <v>0.23</v>
      </c>
      <c r="E14" s="95">
        <v>0.22</v>
      </c>
      <c r="F14" s="95">
        <v>0.22</v>
      </c>
      <c r="G14" s="95">
        <v>0.23</v>
      </c>
      <c r="H14" s="95">
        <v>0.23</v>
      </c>
      <c r="I14" s="12" t="s">
        <v>75</v>
      </c>
    </row>
    <row r="15" spans="2:9" ht="18" customHeight="1">
      <c r="B15" s="61" t="s">
        <v>53</v>
      </c>
      <c r="C15" s="61" t="s">
        <v>42</v>
      </c>
      <c r="D15" s="95">
        <v>0.28000000000000003</v>
      </c>
      <c r="E15" s="95">
        <v>0.28000000000000003</v>
      </c>
      <c r="F15" s="95">
        <v>0.28000000000000003</v>
      </c>
      <c r="G15" s="95">
        <v>0.28000000000000003</v>
      </c>
      <c r="H15" s="95">
        <v>0.28000000000000003</v>
      </c>
      <c r="I15" s="12" t="s">
        <v>43</v>
      </c>
    </row>
    <row r="16" spans="2:9" ht="18" customHeight="1">
      <c r="B16" s="61" t="s">
        <v>54</v>
      </c>
      <c r="C16" s="61" t="s">
        <v>39</v>
      </c>
      <c r="D16" s="95" t="s">
        <v>380</v>
      </c>
      <c r="E16" s="95" t="s">
        <v>380</v>
      </c>
      <c r="F16" s="95" t="s">
        <v>380</v>
      </c>
      <c r="G16" s="95" t="s">
        <v>380</v>
      </c>
      <c r="H16" s="95" t="s">
        <v>380</v>
      </c>
      <c r="I16" s="12" t="s">
        <v>40</v>
      </c>
    </row>
    <row r="17" spans="2:9" ht="18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18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 t="s">
        <v>380</v>
      </c>
      <c r="G18" s="95">
        <v>0.17</v>
      </c>
      <c r="H18" s="95" t="s">
        <v>380</v>
      </c>
      <c r="I18" s="12" t="s">
        <v>223</v>
      </c>
    </row>
    <row r="19" spans="2:9" ht="18" customHeight="1">
      <c r="B19" s="61" t="s">
        <v>239</v>
      </c>
      <c r="C19" s="61" t="s">
        <v>159</v>
      </c>
      <c r="D19" s="95">
        <v>1.2</v>
      </c>
      <c r="E19" s="95" t="s">
        <v>380</v>
      </c>
      <c r="F19" s="95">
        <v>1.2</v>
      </c>
      <c r="G19" s="95" t="s">
        <v>380</v>
      </c>
      <c r="H19" s="95" t="s">
        <v>380</v>
      </c>
      <c r="I19" s="12" t="s">
        <v>160</v>
      </c>
    </row>
    <row r="20" spans="2:9" ht="18" customHeight="1">
      <c r="B20" s="61" t="s">
        <v>122</v>
      </c>
      <c r="C20" s="61" t="s">
        <v>123</v>
      </c>
      <c r="D20" s="95" t="s">
        <v>380</v>
      </c>
      <c r="E20" s="95" t="s">
        <v>380</v>
      </c>
      <c r="F20" s="95" t="s">
        <v>380</v>
      </c>
      <c r="G20" s="95" t="s">
        <v>380</v>
      </c>
      <c r="H20" s="95" t="s">
        <v>380</v>
      </c>
      <c r="I20" s="12" t="s">
        <v>128</v>
      </c>
    </row>
    <row r="21" spans="2:9" ht="18" customHeight="1">
      <c r="B21" s="61" t="s">
        <v>38</v>
      </c>
      <c r="C21" s="61" t="s">
        <v>37</v>
      </c>
      <c r="D21" s="95">
        <v>1.94</v>
      </c>
      <c r="E21" s="95">
        <v>1.95</v>
      </c>
      <c r="F21" s="95">
        <v>1.96</v>
      </c>
      <c r="G21" s="95">
        <v>1.97</v>
      </c>
      <c r="H21" s="95">
        <v>1.95</v>
      </c>
      <c r="I21" s="12" t="s">
        <v>55</v>
      </c>
    </row>
    <row r="22" spans="2:9" ht="18" customHeight="1">
      <c r="B22" s="61" t="s">
        <v>240</v>
      </c>
      <c r="C22" s="61" t="s">
        <v>147</v>
      </c>
      <c r="D22" s="95" t="s">
        <v>380</v>
      </c>
      <c r="E22" s="95" t="s">
        <v>380</v>
      </c>
      <c r="F22" s="95" t="s">
        <v>380</v>
      </c>
      <c r="G22" s="95">
        <v>0.05</v>
      </c>
      <c r="H22" s="95">
        <v>0.05</v>
      </c>
      <c r="I22" s="12" t="s">
        <v>241</v>
      </c>
    </row>
    <row r="23" spans="2:9" ht="18" customHeight="1">
      <c r="B23" s="61" t="s">
        <v>242</v>
      </c>
      <c r="C23" s="61" t="s">
        <v>243</v>
      </c>
      <c r="D23" s="95" t="s">
        <v>380</v>
      </c>
      <c r="E23" s="95" t="s">
        <v>380</v>
      </c>
      <c r="F23" s="95" t="s">
        <v>380</v>
      </c>
      <c r="G23" s="95" t="s">
        <v>380</v>
      </c>
      <c r="H23" s="95" t="s">
        <v>380</v>
      </c>
      <c r="I23" s="12" t="s">
        <v>244</v>
      </c>
    </row>
    <row r="24" spans="2:9" ht="18" customHeight="1">
      <c r="B24" s="61" t="s">
        <v>183</v>
      </c>
      <c r="C24" s="61" t="s">
        <v>182</v>
      </c>
      <c r="D24" s="95">
        <v>0.35</v>
      </c>
      <c r="E24" s="95" t="s">
        <v>380</v>
      </c>
      <c r="F24" s="95" t="s">
        <v>380</v>
      </c>
      <c r="G24" s="95" t="s">
        <v>380</v>
      </c>
      <c r="H24" s="95" t="s">
        <v>380</v>
      </c>
      <c r="I24" s="12" t="s">
        <v>196</v>
      </c>
    </row>
    <row r="25" spans="2:9" ht="18" customHeight="1">
      <c r="B25" s="61" t="s">
        <v>245</v>
      </c>
      <c r="C25" s="61" t="s">
        <v>246</v>
      </c>
      <c r="D25" s="95">
        <v>0.27</v>
      </c>
      <c r="E25" s="95" t="s">
        <v>380</v>
      </c>
      <c r="F25" s="95" t="s">
        <v>380</v>
      </c>
      <c r="G25" s="95" t="s">
        <v>380</v>
      </c>
      <c r="H25" s="95" t="s">
        <v>380</v>
      </c>
      <c r="I25" s="12" t="s">
        <v>247</v>
      </c>
    </row>
    <row r="26" spans="2:9" ht="18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18" customHeight="1">
      <c r="B27" s="61" t="s">
        <v>248</v>
      </c>
      <c r="C27" s="61" t="s">
        <v>106</v>
      </c>
      <c r="D27" s="95">
        <v>0.61</v>
      </c>
      <c r="E27" s="95" t="s">
        <v>380</v>
      </c>
      <c r="F27" s="95">
        <v>0.62</v>
      </c>
      <c r="G27" s="95">
        <v>0.61</v>
      </c>
      <c r="H27" s="95">
        <v>0.61</v>
      </c>
      <c r="I27" s="12" t="s">
        <v>107</v>
      </c>
    </row>
    <row r="28" spans="2:9" ht="18" customHeight="1">
      <c r="B28" s="61" t="s">
        <v>190</v>
      </c>
      <c r="C28" s="61" t="s">
        <v>189</v>
      </c>
      <c r="D28" s="95" t="s">
        <v>380</v>
      </c>
      <c r="E28" s="95" t="s">
        <v>380</v>
      </c>
      <c r="F28" s="95">
        <v>0.11</v>
      </c>
      <c r="G28" s="95" t="s">
        <v>380</v>
      </c>
      <c r="H28" s="95" t="s">
        <v>380</v>
      </c>
      <c r="I28" s="12" t="s">
        <v>249</v>
      </c>
    </row>
    <row r="29" spans="2:9" ht="18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18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95" t="s">
        <v>380</v>
      </c>
      <c r="I30" s="12" t="s">
        <v>252</v>
      </c>
    </row>
    <row r="31" spans="2:9" ht="18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18" customHeight="1">
      <c r="B32" s="61" t="s">
        <v>256</v>
      </c>
      <c r="C32" s="61" t="s">
        <v>200</v>
      </c>
      <c r="D32" s="95" t="s">
        <v>380</v>
      </c>
      <c r="E32" s="95">
        <v>0.25</v>
      </c>
      <c r="F32" s="95">
        <v>0.25</v>
      </c>
      <c r="G32" s="95">
        <v>0.25</v>
      </c>
      <c r="H32" s="95">
        <v>0.28999999999999998</v>
      </c>
      <c r="I32" s="12" t="s">
        <v>203</v>
      </c>
    </row>
    <row r="33" spans="2:9" ht="18" customHeight="1">
      <c r="B33" s="61" t="s">
        <v>257</v>
      </c>
      <c r="C33" s="61" t="s">
        <v>152</v>
      </c>
      <c r="D33" s="95">
        <v>0.24</v>
      </c>
      <c r="E33" s="95">
        <v>0.25</v>
      </c>
      <c r="F33" s="95">
        <v>0.28000000000000003</v>
      </c>
      <c r="G33" s="95">
        <v>0.23</v>
      </c>
      <c r="H33" s="95" t="s">
        <v>380</v>
      </c>
      <c r="I33" s="12" t="s">
        <v>153</v>
      </c>
    </row>
    <row r="34" spans="2:9" ht="18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18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18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95" t="s">
        <v>380</v>
      </c>
      <c r="I36" s="12" t="s">
        <v>266</v>
      </c>
    </row>
    <row r="37" spans="2:9" ht="18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18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18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18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18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18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18" customHeight="1">
      <c r="B43" s="61" t="s">
        <v>199</v>
      </c>
      <c r="C43" s="61" t="s">
        <v>198</v>
      </c>
      <c r="D43" s="95">
        <v>0.75</v>
      </c>
      <c r="E43" s="95" t="s">
        <v>380</v>
      </c>
      <c r="F43" s="95" t="s">
        <v>380</v>
      </c>
      <c r="G43" s="95" t="s">
        <v>380</v>
      </c>
      <c r="H43" s="95">
        <v>0.75</v>
      </c>
      <c r="I43" s="12" t="s">
        <v>283</v>
      </c>
    </row>
    <row r="44" spans="2:9" ht="18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18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18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18" customHeight="1">
      <c r="B47" s="61" t="s">
        <v>293</v>
      </c>
      <c r="C47" s="90" t="s">
        <v>294</v>
      </c>
      <c r="D47" s="95">
        <v>0.05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18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18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18" customHeight="1">
      <c r="B50" s="61" t="s">
        <v>384</v>
      </c>
      <c r="C50" s="61" t="s">
        <v>32</v>
      </c>
      <c r="D50" s="95">
        <v>13.8</v>
      </c>
      <c r="E50" s="95">
        <v>13.8</v>
      </c>
      <c r="F50" s="95">
        <v>13.81</v>
      </c>
      <c r="G50" s="95">
        <v>13.95</v>
      </c>
      <c r="H50" s="95">
        <v>13.99</v>
      </c>
      <c r="I50" s="12" t="s">
        <v>33</v>
      </c>
    </row>
    <row r="51" spans="2:9" ht="18" customHeight="1">
      <c r="B51" s="61" t="s">
        <v>112</v>
      </c>
      <c r="C51" s="61" t="s">
        <v>113</v>
      </c>
      <c r="D51" s="95">
        <v>3.15</v>
      </c>
      <c r="E51" s="95">
        <v>3.15</v>
      </c>
      <c r="F51" s="95">
        <v>3.15</v>
      </c>
      <c r="G51" s="95" t="s">
        <v>380</v>
      </c>
      <c r="H51" s="95">
        <v>3.15</v>
      </c>
      <c r="I51" s="12" t="s">
        <v>300</v>
      </c>
    </row>
    <row r="52" spans="2:9" ht="25.5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18" customHeight="1">
      <c r="B53" s="61" t="s">
        <v>301</v>
      </c>
      <c r="C53" s="61" t="s">
        <v>162</v>
      </c>
      <c r="D53" s="95" t="s">
        <v>380</v>
      </c>
      <c r="E53" s="95">
        <v>0.9</v>
      </c>
      <c r="F53" s="95" t="s">
        <v>380</v>
      </c>
      <c r="G53" s="95" t="s">
        <v>380</v>
      </c>
      <c r="H53" s="95" t="s">
        <v>380</v>
      </c>
      <c r="I53" s="12" t="s">
        <v>163</v>
      </c>
    </row>
    <row r="54" spans="2:9" ht="18" customHeight="1">
      <c r="B54" s="61" t="s">
        <v>302</v>
      </c>
      <c r="C54" s="61" t="s">
        <v>148</v>
      </c>
      <c r="D54" s="95" t="s">
        <v>380</v>
      </c>
      <c r="E54" s="95" t="s">
        <v>380</v>
      </c>
      <c r="F54" s="95" t="s">
        <v>380</v>
      </c>
      <c r="G54" s="95" t="s">
        <v>380</v>
      </c>
      <c r="H54" s="95">
        <v>0.81</v>
      </c>
      <c r="I54" s="12" t="s">
        <v>149</v>
      </c>
    </row>
    <row r="55" spans="2:9" ht="18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 t="s">
        <v>380</v>
      </c>
      <c r="G55" s="95" t="s">
        <v>380</v>
      </c>
      <c r="H55" s="95" t="s">
        <v>380</v>
      </c>
      <c r="I55" s="12" t="s">
        <v>304</v>
      </c>
    </row>
    <row r="56" spans="2:9" ht="18" customHeight="1">
      <c r="B56" s="61" t="s">
        <v>305</v>
      </c>
      <c r="C56" s="61" t="s">
        <v>206</v>
      </c>
      <c r="D56" s="95" t="s">
        <v>380</v>
      </c>
      <c r="E56" s="95">
        <v>0.5</v>
      </c>
      <c r="F56" s="95" t="s">
        <v>380</v>
      </c>
      <c r="G56" s="95">
        <v>0.5</v>
      </c>
      <c r="H56" s="95" t="s">
        <v>380</v>
      </c>
      <c r="I56" s="12" t="s">
        <v>210</v>
      </c>
    </row>
    <row r="57" spans="2:9" ht="18" customHeight="1">
      <c r="B57" s="61" t="s">
        <v>306</v>
      </c>
      <c r="C57" s="61" t="s">
        <v>307</v>
      </c>
      <c r="D57" s="95">
        <v>1.0900000000000001</v>
      </c>
      <c r="E57" s="95" t="s">
        <v>380</v>
      </c>
      <c r="F57" s="95">
        <v>1.3</v>
      </c>
      <c r="G57" s="95">
        <v>1.56</v>
      </c>
      <c r="H57" s="95">
        <v>1.87</v>
      </c>
      <c r="I57" s="12" t="s">
        <v>308</v>
      </c>
    </row>
    <row r="58" spans="2:9" ht="26.25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18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18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18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18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95" t="s">
        <v>380</v>
      </c>
      <c r="I62" s="12" t="s">
        <v>167</v>
      </c>
    </row>
    <row r="63" spans="2:9" ht="18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18.75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19.5" customHeight="1">
      <c r="B65" s="161" t="s">
        <v>421</v>
      </c>
      <c r="C65" s="162"/>
      <c r="D65" s="162"/>
      <c r="E65" s="162"/>
      <c r="F65" s="162"/>
      <c r="G65" s="162"/>
      <c r="H65" s="162"/>
      <c r="I65" s="163"/>
    </row>
    <row r="66" spans="2:9" ht="21" customHeight="1">
      <c r="B66" s="164" t="s">
        <v>422</v>
      </c>
      <c r="C66" s="165"/>
      <c r="D66" s="165"/>
      <c r="E66" s="165"/>
      <c r="F66" s="165"/>
      <c r="G66" s="165"/>
      <c r="H66" s="165"/>
      <c r="I66" s="166"/>
    </row>
    <row r="67" spans="2:9" ht="21" customHeight="1">
      <c r="B67" s="167" t="s">
        <v>225</v>
      </c>
      <c r="C67" s="168" t="s">
        <v>119</v>
      </c>
      <c r="D67" s="169">
        <v>46040</v>
      </c>
      <c r="E67" s="169">
        <v>46041</v>
      </c>
      <c r="F67" s="169">
        <v>46042</v>
      </c>
      <c r="G67" s="169">
        <v>46043</v>
      </c>
      <c r="H67" s="169">
        <v>46044</v>
      </c>
      <c r="I67" s="167" t="s">
        <v>226</v>
      </c>
    </row>
    <row r="68" spans="2:9" ht="12" customHeight="1">
      <c r="B68" s="167"/>
      <c r="C68" s="168"/>
      <c r="D68" s="169"/>
      <c r="E68" s="169"/>
      <c r="F68" s="169"/>
      <c r="G68" s="169"/>
      <c r="H68" s="169"/>
      <c r="I68" s="167"/>
    </row>
    <row r="69" spans="2:9" ht="21.75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20.100000000000001" customHeight="1">
      <c r="B70" s="61" t="s">
        <v>325</v>
      </c>
      <c r="C70" s="61" t="s">
        <v>143</v>
      </c>
      <c r="D70" s="95">
        <v>4</v>
      </c>
      <c r="E70" s="95">
        <v>4</v>
      </c>
      <c r="F70" s="95">
        <v>4</v>
      </c>
      <c r="G70" s="95">
        <v>4.1399999999999997</v>
      </c>
      <c r="H70" s="95">
        <v>4.3</v>
      </c>
      <c r="I70" s="12" t="s">
        <v>144</v>
      </c>
    </row>
    <row r="71" spans="2:9" ht="20.100000000000001" customHeight="1">
      <c r="B71" s="61" t="s">
        <v>67</v>
      </c>
      <c r="C71" s="61" t="s">
        <v>68</v>
      </c>
      <c r="D71" s="95">
        <v>3.3</v>
      </c>
      <c r="E71" s="95">
        <v>3.16</v>
      </c>
      <c r="F71" s="95">
        <v>3.2</v>
      </c>
      <c r="G71" s="95">
        <v>3.31</v>
      </c>
      <c r="H71" s="95">
        <v>3.32</v>
      </c>
      <c r="I71" s="12" t="s">
        <v>69</v>
      </c>
    </row>
    <row r="72" spans="2:9" ht="20.100000000000001" customHeight="1">
      <c r="B72" s="61" t="s">
        <v>326</v>
      </c>
      <c r="C72" s="61" t="s">
        <v>177</v>
      </c>
      <c r="D72" s="95" t="s">
        <v>380</v>
      </c>
      <c r="E72" s="95" t="s">
        <v>380</v>
      </c>
      <c r="F72" s="95" t="s">
        <v>380</v>
      </c>
      <c r="G72" s="95" t="s">
        <v>380</v>
      </c>
      <c r="H72" s="95">
        <v>0.75</v>
      </c>
      <c r="I72" s="12" t="s">
        <v>179</v>
      </c>
    </row>
    <row r="73" spans="2:9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20.100000000000001" customHeight="1">
      <c r="B74" s="61" t="s">
        <v>70</v>
      </c>
      <c r="C74" s="61" t="s">
        <v>71</v>
      </c>
      <c r="D74" s="95">
        <v>25</v>
      </c>
      <c r="E74" s="95">
        <v>23.25</v>
      </c>
      <c r="F74" s="95">
        <v>24</v>
      </c>
      <c r="G74" s="95">
        <v>23.6</v>
      </c>
      <c r="H74" s="95">
        <v>23.5</v>
      </c>
      <c r="I74" s="12" t="s">
        <v>72</v>
      </c>
    </row>
    <row r="75" spans="2:9" ht="20.100000000000001" customHeight="1">
      <c r="B75" s="61" t="s">
        <v>330</v>
      </c>
      <c r="C75" s="61" t="s">
        <v>178</v>
      </c>
      <c r="D75" s="95">
        <v>1.7</v>
      </c>
      <c r="E75" s="95">
        <v>1.7</v>
      </c>
      <c r="F75" s="95">
        <v>1.7</v>
      </c>
      <c r="G75" s="95" t="s">
        <v>380</v>
      </c>
      <c r="H75" s="95" t="s">
        <v>380</v>
      </c>
      <c r="I75" s="12" t="s">
        <v>180</v>
      </c>
    </row>
    <row r="76" spans="2:9" ht="20.100000000000001" customHeight="1">
      <c r="B76" s="61" t="s">
        <v>331</v>
      </c>
      <c r="C76" s="61" t="s">
        <v>214</v>
      </c>
      <c r="D76" s="95" t="s">
        <v>380</v>
      </c>
      <c r="E76" s="95">
        <v>0.97</v>
      </c>
      <c r="F76" s="95">
        <v>0.97</v>
      </c>
      <c r="G76" s="95" t="s">
        <v>380</v>
      </c>
      <c r="H76" s="95">
        <v>0.95</v>
      </c>
      <c r="I76" s="12" t="s">
        <v>215</v>
      </c>
    </row>
    <row r="77" spans="2:9" ht="20.100000000000001" customHeight="1">
      <c r="B77" s="61" t="s">
        <v>332</v>
      </c>
      <c r="C77" s="61" t="s">
        <v>201</v>
      </c>
      <c r="D77" s="95">
        <v>2.1</v>
      </c>
      <c r="E77" s="95" t="s">
        <v>380</v>
      </c>
      <c r="F77" s="95">
        <v>2.1</v>
      </c>
      <c r="G77" s="95">
        <v>2.06</v>
      </c>
      <c r="H77" s="95" t="s">
        <v>380</v>
      </c>
      <c r="I77" s="12" t="s">
        <v>202</v>
      </c>
    </row>
    <row r="78" spans="2:9" ht="20.100000000000001" customHeight="1">
      <c r="B78" s="61" t="s">
        <v>212</v>
      </c>
      <c r="C78" s="61" t="s">
        <v>211</v>
      </c>
      <c r="D78" s="95">
        <v>7.4</v>
      </c>
      <c r="E78" s="95" t="s">
        <v>380</v>
      </c>
      <c r="F78" s="95" t="s">
        <v>380</v>
      </c>
      <c r="G78" s="95" t="s">
        <v>380</v>
      </c>
      <c r="H78" s="95" t="s">
        <v>380</v>
      </c>
      <c r="I78" s="92" t="s">
        <v>217</v>
      </c>
    </row>
    <row r="79" spans="2:9" ht="20.100000000000001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 t="s">
        <v>380</v>
      </c>
      <c r="G79" s="95" t="s">
        <v>380</v>
      </c>
      <c r="H79" s="95" t="s">
        <v>380</v>
      </c>
      <c r="I79" s="92" t="s">
        <v>333</v>
      </c>
    </row>
    <row r="80" spans="2:9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5" t="s">
        <v>380</v>
      </c>
      <c r="I80" s="93" t="s">
        <v>336</v>
      </c>
    </row>
    <row r="81" spans="2:9" ht="20.100000000000001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20.100000000000001" customHeight="1">
      <c r="B82" s="61" t="s">
        <v>56</v>
      </c>
      <c r="C82" s="61" t="s">
        <v>57</v>
      </c>
      <c r="D82" s="95">
        <v>2.15</v>
      </c>
      <c r="E82" s="95">
        <v>2.13</v>
      </c>
      <c r="F82" s="95">
        <v>2.1800000000000002</v>
      </c>
      <c r="G82" s="95">
        <v>2.16</v>
      </c>
      <c r="H82" s="95">
        <v>2.13</v>
      </c>
      <c r="I82" s="12" t="s">
        <v>58</v>
      </c>
    </row>
    <row r="83" spans="2:9" ht="20.100000000000001" customHeight="1">
      <c r="B83" s="61" t="s">
        <v>156</v>
      </c>
      <c r="C83" s="61" t="s">
        <v>155</v>
      </c>
      <c r="D83" s="95">
        <v>5.6</v>
      </c>
      <c r="E83" s="95">
        <v>5.53</v>
      </c>
      <c r="F83" s="95" t="s">
        <v>380</v>
      </c>
      <c r="G83" s="95">
        <v>5.53</v>
      </c>
      <c r="H83" s="95">
        <v>5.53</v>
      </c>
      <c r="I83" s="12" t="s">
        <v>157</v>
      </c>
    </row>
    <row r="84" spans="2:9" ht="20.100000000000001" customHeight="1">
      <c r="B84" s="61" t="s">
        <v>186</v>
      </c>
      <c r="C84" s="61" t="s">
        <v>184</v>
      </c>
      <c r="D84" s="95">
        <v>17</v>
      </c>
      <c r="E84" s="95">
        <v>17.2</v>
      </c>
      <c r="F84" s="95" t="s">
        <v>380</v>
      </c>
      <c r="G84" s="95">
        <v>17.2</v>
      </c>
      <c r="H84" s="95" t="s">
        <v>380</v>
      </c>
      <c r="I84" s="12" t="s">
        <v>195</v>
      </c>
    </row>
    <row r="85" spans="2:9" ht="20.100000000000001" customHeight="1">
      <c r="B85" s="61" t="s">
        <v>337</v>
      </c>
      <c r="C85" s="61" t="s">
        <v>338</v>
      </c>
      <c r="D85" s="95" t="s">
        <v>380</v>
      </c>
      <c r="E85" s="95" t="s">
        <v>380</v>
      </c>
      <c r="F85" s="95" t="s">
        <v>380</v>
      </c>
      <c r="G85" s="95" t="s">
        <v>380</v>
      </c>
      <c r="H85" s="95" t="s">
        <v>380</v>
      </c>
      <c r="I85" s="12" t="s">
        <v>339</v>
      </c>
    </row>
    <row r="86" spans="2:9" ht="20.100000000000001" customHeight="1">
      <c r="B86" s="61" t="s">
        <v>59</v>
      </c>
      <c r="C86" s="61" t="s">
        <v>34</v>
      </c>
      <c r="D86" s="95">
        <v>5.72</v>
      </c>
      <c r="E86" s="95">
        <v>5.7</v>
      </c>
      <c r="F86" s="95">
        <v>5.72</v>
      </c>
      <c r="G86" s="95">
        <v>5.75</v>
      </c>
      <c r="H86" s="95">
        <v>5.71</v>
      </c>
      <c r="I86" s="12" t="s">
        <v>35</v>
      </c>
    </row>
    <row r="87" spans="2:9" ht="20.100000000000001" customHeight="1">
      <c r="B87" s="61" t="s">
        <v>60</v>
      </c>
      <c r="C87" s="61" t="s">
        <v>41</v>
      </c>
      <c r="D87" s="95">
        <v>2.85</v>
      </c>
      <c r="E87" s="95">
        <v>2.9</v>
      </c>
      <c r="F87" s="95">
        <v>2.9</v>
      </c>
      <c r="G87" s="95">
        <v>2.9</v>
      </c>
      <c r="H87" s="95">
        <v>2.9</v>
      </c>
      <c r="I87" s="12" t="s">
        <v>61</v>
      </c>
    </row>
    <row r="88" spans="2:9" ht="20.100000000000001" customHeight="1">
      <c r="B88" s="61" t="s">
        <v>340</v>
      </c>
      <c r="C88" s="61" t="s">
        <v>77</v>
      </c>
      <c r="D88" s="95" t="s">
        <v>380</v>
      </c>
      <c r="E88" s="95">
        <v>1.77</v>
      </c>
      <c r="F88" s="95">
        <v>1.76</v>
      </c>
      <c r="G88" s="95">
        <v>1.76</v>
      </c>
      <c r="H88" s="95">
        <v>1.76</v>
      </c>
      <c r="I88" s="12" t="s">
        <v>78</v>
      </c>
    </row>
    <row r="89" spans="2:9" ht="20.100000000000001" customHeight="1">
      <c r="B89" s="61" t="s">
        <v>341</v>
      </c>
      <c r="C89" s="61" t="s">
        <v>342</v>
      </c>
      <c r="D89" s="95">
        <v>1.39</v>
      </c>
      <c r="E89" s="95">
        <v>1.38</v>
      </c>
      <c r="F89" s="95">
        <v>1.4</v>
      </c>
      <c r="G89" s="95">
        <v>1.41</v>
      </c>
      <c r="H89" s="95">
        <v>1.39</v>
      </c>
      <c r="I89" s="12" t="s">
        <v>343</v>
      </c>
    </row>
    <row r="90" spans="2:9" ht="20.100000000000001" customHeight="1">
      <c r="B90" s="61" t="s">
        <v>344</v>
      </c>
      <c r="C90" s="61" t="s">
        <v>145</v>
      </c>
      <c r="D90" s="95">
        <v>1.88</v>
      </c>
      <c r="E90" s="95">
        <v>1.88</v>
      </c>
      <c r="F90" s="95">
        <v>1.97</v>
      </c>
      <c r="G90" s="95">
        <v>1.99</v>
      </c>
      <c r="H90" s="95">
        <v>2</v>
      </c>
      <c r="I90" s="12" t="s">
        <v>146</v>
      </c>
    </row>
    <row r="91" spans="2:9" ht="20.100000000000001" customHeight="1">
      <c r="B91" s="61" t="s">
        <v>103</v>
      </c>
      <c r="C91" s="61" t="s">
        <v>79</v>
      </c>
      <c r="D91" s="95" t="s">
        <v>380</v>
      </c>
      <c r="E91" s="95" t="s">
        <v>380</v>
      </c>
      <c r="F91" s="95">
        <v>2.2000000000000002</v>
      </c>
      <c r="G91" s="95">
        <v>2.25</v>
      </c>
      <c r="H91" s="95">
        <v>2.19</v>
      </c>
      <c r="I91" s="12" t="s">
        <v>80</v>
      </c>
    </row>
    <row r="92" spans="2:9" ht="20.100000000000001" customHeight="1">
      <c r="B92" s="61" t="s">
        <v>62</v>
      </c>
      <c r="C92" s="61" t="s">
        <v>46</v>
      </c>
      <c r="D92" s="95">
        <v>2.4500000000000002</v>
      </c>
      <c r="E92" s="95">
        <v>2.4500000000000002</v>
      </c>
      <c r="F92" s="95">
        <v>2.4500000000000002</v>
      </c>
      <c r="G92" s="95">
        <v>2.35</v>
      </c>
      <c r="H92" s="95" t="s">
        <v>380</v>
      </c>
      <c r="I92" s="12" t="s">
        <v>44</v>
      </c>
    </row>
    <row r="93" spans="2:9" ht="20.100000000000001" customHeight="1">
      <c r="B93" s="61" t="s">
        <v>81</v>
      </c>
      <c r="C93" s="61" t="s">
        <v>82</v>
      </c>
      <c r="D93" s="95">
        <v>2.96</v>
      </c>
      <c r="E93" s="95">
        <v>2.96</v>
      </c>
      <c r="F93" s="95">
        <v>3.15</v>
      </c>
      <c r="G93" s="95">
        <v>3.1</v>
      </c>
      <c r="H93" s="95">
        <v>3.04</v>
      </c>
      <c r="I93" s="12" t="s">
        <v>83</v>
      </c>
    </row>
    <row r="94" spans="2:9" ht="20.100000000000001" customHeight="1">
      <c r="B94" s="61" t="s">
        <v>127</v>
      </c>
      <c r="C94" s="61" t="s">
        <v>126</v>
      </c>
      <c r="D94" s="95" t="s">
        <v>380</v>
      </c>
      <c r="E94" s="95" t="s">
        <v>380</v>
      </c>
      <c r="F94" s="95" t="s">
        <v>380</v>
      </c>
      <c r="G94" s="95" t="s">
        <v>380</v>
      </c>
      <c r="H94" s="95">
        <v>4.8</v>
      </c>
      <c r="I94" s="12" t="s">
        <v>129</v>
      </c>
    </row>
    <row r="95" spans="2:9" ht="20.100000000000001" customHeight="1">
      <c r="B95" s="61" t="s">
        <v>187</v>
      </c>
      <c r="C95" s="61" t="s">
        <v>185</v>
      </c>
      <c r="D95" s="95" t="s">
        <v>380</v>
      </c>
      <c r="E95" s="95" t="s">
        <v>380</v>
      </c>
      <c r="F95" s="95">
        <v>1.35</v>
      </c>
      <c r="G95" s="95">
        <v>1.34</v>
      </c>
      <c r="H95" s="95">
        <v>1.34</v>
      </c>
      <c r="I95" s="12" t="s">
        <v>194</v>
      </c>
    </row>
    <row r="96" spans="2:9" ht="20.100000000000001" customHeight="1">
      <c r="B96" s="61" t="s">
        <v>345</v>
      </c>
      <c r="C96" s="61" t="s">
        <v>154</v>
      </c>
      <c r="D96" s="95" t="s">
        <v>380</v>
      </c>
      <c r="E96" s="95">
        <v>1.85</v>
      </c>
      <c r="F96" s="95" t="s">
        <v>380</v>
      </c>
      <c r="G96" s="95" t="s">
        <v>380</v>
      </c>
      <c r="H96" s="95">
        <v>1.85</v>
      </c>
      <c r="I96" s="12" t="s">
        <v>158</v>
      </c>
    </row>
    <row r="97" spans="2:9" ht="20.100000000000001" customHeight="1">
      <c r="B97" s="61" t="s">
        <v>84</v>
      </c>
      <c r="C97" s="61" t="s">
        <v>85</v>
      </c>
      <c r="D97" s="95">
        <v>2.2799999999999998</v>
      </c>
      <c r="E97" s="95">
        <v>2.2400000000000002</v>
      </c>
      <c r="F97" s="95" t="s">
        <v>380</v>
      </c>
      <c r="G97" s="95">
        <v>2.25</v>
      </c>
      <c r="H97" s="95">
        <v>2.23</v>
      </c>
      <c r="I97" s="12" t="s">
        <v>86</v>
      </c>
    </row>
    <row r="98" spans="2:9" ht="20.100000000000001" customHeight="1">
      <c r="B98" s="61" t="s">
        <v>87</v>
      </c>
      <c r="C98" s="61" t="s">
        <v>88</v>
      </c>
      <c r="D98" s="95">
        <v>2.1</v>
      </c>
      <c r="E98" s="95">
        <v>2.1</v>
      </c>
      <c r="F98" s="95">
        <v>2.2000000000000002</v>
      </c>
      <c r="G98" s="95">
        <v>2.5</v>
      </c>
      <c r="H98" s="95">
        <v>2.5</v>
      </c>
      <c r="I98" s="12" t="s">
        <v>89</v>
      </c>
    </row>
    <row r="99" spans="2:9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20.100000000000001" customHeight="1">
      <c r="B100" s="61" t="s">
        <v>349</v>
      </c>
      <c r="C100" s="61" t="s">
        <v>191</v>
      </c>
      <c r="D100" s="95">
        <v>1.2</v>
      </c>
      <c r="E100" s="95">
        <v>1.26</v>
      </c>
      <c r="F100" s="95">
        <v>1.3</v>
      </c>
      <c r="G100" s="95">
        <v>1.31</v>
      </c>
      <c r="H100" s="95">
        <v>1.32</v>
      </c>
      <c r="I100" s="12" t="s">
        <v>192</v>
      </c>
    </row>
    <row r="101" spans="2:9" ht="20.100000000000001" customHeight="1">
      <c r="B101" s="61" t="s">
        <v>350</v>
      </c>
      <c r="C101" s="61" t="s">
        <v>131</v>
      </c>
      <c r="D101" s="95" t="s">
        <v>380</v>
      </c>
      <c r="E101" s="95" t="s">
        <v>380</v>
      </c>
      <c r="F101" s="95" t="s">
        <v>380</v>
      </c>
      <c r="G101" s="95" t="s">
        <v>380</v>
      </c>
      <c r="H101" s="95" t="s">
        <v>380</v>
      </c>
      <c r="I101" s="94" t="s">
        <v>132</v>
      </c>
    </row>
    <row r="102" spans="2:9" ht="20.100000000000001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20.100000000000001" customHeight="1">
      <c r="B103" s="61" t="s">
        <v>101</v>
      </c>
      <c r="C103" s="61" t="s">
        <v>102</v>
      </c>
      <c r="D103" s="95" t="s">
        <v>380</v>
      </c>
      <c r="E103" s="95">
        <v>22.7</v>
      </c>
      <c r="F103" s="95">
        <v>21.57</v>
      </c>
      <c r="G103" s="95">
        <v>21</v>
      </c>
      <c r="H103" s="95">
        <v>21</v>
      </c>
      <c r="I103" s="12" t="s">
        <v>104</v>
      </c>
    </row>
    <row r="104" spans="2:9" ht="20.100000000000001" customHeight="1">
      <c r="B104" s="61" t="s">
        <v>90</v>
      </c>
      <c r="C104" s="61" t="s">
        <v>91</v>
      </c>
      <c r="D104" s="95" t="s">
        <v>380</v>
      </c>
      <c r="E104" s="95">
        <v>9.1999999999999993</v>
      </c>
      <c r="F104" s="95">
        <v>9.1999999999999993</v>
      </c>
      <c r="G104" s="95">
        <v>9.07</v>
      </c>
      <c r="H104" s="95">
        <v>9.15</v>
      </c>
      <c r="I104" s="12" t="s">
        <v>92</v>
      </c>
    </row>
    <row r="105" spans="2:9" ht="20.100000000000001" customHeight="1">
      <c r="B105" s="61" t="s">
        <v>174</v>
      </c>
      <c r="C105" s="61" t="s">
        <v>175</v>
      </c>
      <c r="D105" s="95">
        <v>100.01</v>
      </c>
      <c r="E105" s="95">
        <v>104</v>
      </c>
      <c r="F105" s="95" t="s">
        <v>380</v>
      </c>
      <c r="G105" s="95" t="s">
        <v>380</v>
      </c>
      <c r="H105" s="95">
        <v>104</v>
      </c>
      <c r="I105" s="12" t="s">
        <v>176</v>
      </c>
    </row>
    <row r="106" spans="2:9" ht="20.100000000000001" customHeight="1">
      <c r="B106" s="61" t="s">
        <v>109</v>
      </c>
      <c r="C106" s="61" t="s">
        <v>110</v>
      </c>
      <c r="D106" s="95" t="s">
        <v>380</v>
      </c>
      <c r="E106" s="95">
        <v>11.7</v>
      </c>
      <c r="F106" s="95">
        <v>11.7</v>
      </c>
      <c r="G106" s="95" t="s">
        <v>380</v>
      </c>
      <c r="H106" s="95">
        <v>11.55</v>
      </c>
      <c r="I106" s="12" t="s">
        <v>111</v>
      </c>
    </row>
    <row r="107" spans="2:9" ht="20.100000000000001" customHeight="1">
      <c r="B107" s="61" t="s">
        <v>378</v>
      </c>
      <c r="C107" s="61" t="s">
        <v>105</v>
      </c>
      <c r="D107" s="95">
        <v>9.25</v>
      </c>
      <c r="E107" s="95">
        <v>9.25</v>
      </c>
      <c r="F107" s="95">
        <v>9.26</v>
      </c>
      <c r="G107" s="95" t="s">
        <v>380</v>
      </c>
      <c r="H107" s="95" t="s">
        <v>380</v>
      </c>
      <c r="I107" s="12" t="s">
        <v>108</v>
      </c>
    </row>
    <row r="108" spans="2:9" ht="19.5" customHeight="1">
      <c r="B108" s="61" t="s">
        <v>352</v>
      </c>
      <c r="C108" s="61" t="s">
        <v>353</v>
      </c>
      <c r="D108" s="95" t="s">
        <v>380</v>
      </c>
      <c r="E108" s="95">
        <v>17.510000000000002</v>
      </c>
      <c r="F108" s="95">
        <v>15.9</v>
      </c>
      <c r="G108" s="95">
        <v>13.52</v>
      </c>
      <c r="H108" s="95">
        <v>13.02</v>
      </c>
      <c r="I108" s="12" t="s">
        <v>354</v>
      </c>
    </row>
    <row r="109" spans="2:9" ht="20.100000000000001" customHeight="1">
      <c r="B109" s="61" t="s">
        <v>125</v>
      </c>
      <c r="C109" s="61" t="s">
        <v>124</v>
      </c>
      <c r="D109" s="95">
        <v>45</v>
      </c>
      <c r="E109" s="95">
        <v>45</v>
      </c>
      <c r="F109" s="95" t="s">
        <v>380</v>
      </c>
      <c r="G109" s="95">
        <v>44</v>
      </c>
      <c r="H109" s="95">
        <v>44.2</v>
      </c>
      <c r="I109" s="12" t="s">
        <v>130</v>
      </c>
    </row>
    <row r="110" spans="2:9" ht="20.100000000000001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 t="s">
        <v>380</v>
      </c>
      <c r="G110" s="95">
        <v>23.6</v>
      </c>
      <c r="H110" s="95" t="s">
        <v>380</v>
      </c>
      <c r="I110" s="12" t="s">
        <v>216</v>
      </c>
    </row>
    <row r="111" spans="2:9" ht="20.100000000000001" customHeight="1">
      <c r="B111" s="61" t="s">
        <v>356</v>
      </c>
      <c r="C111" s="61" t="s">
        <v>172</v>
      </c>
      <c r="D111" s="95" t="s">
        <v>380</v>
      </c>
      <c r="E111" s="95" t="s">
        <v>380</v>
      </c>
      <c r="F111" s="95">
        <v>33</v>
      </c>
      <c r="G111" s="95" t="s">
        <v>380</v>
      </c>
      <c r="H111" s="95" t="s">
        <v>380</v>
      </c>
      <c r="I111" s="92" t="s">
        <v>173</v>
      </c>
    </row>
    <row r="112" spans="2:9" ht="20.100000000000001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20.100000000000001" customHeight="1">
      <c r="B113" s="61" t="s">
        <v>358</v>
      </c>
      <c r="C113" s="61" t="s">
        <v>218</v>
      </c>
      <c r="D113" s="95" t="s">
        <v>380</v>
      </c>
      <c r="E113" s="95" t="s">
        <v>380</v>
      </c>
      <c r="F113" s="95" t="s">
        <v>380</v>
      </c>
      <c r="G113" s="95" t="s">
        <v>380</v>
      </c>
      <c r="H113" s="95">
        <v>0.4</v>
      </c>
      <c r="I113" s="12" t="s">
        <v>219</v>
      </c>
    </row>
    <row r="114" spans="2:9" ht="20.100000000000001" customHeight="1">
      <c r="B114" s="61" t="s">
        <v>221</v>
      </c>
      <c r="C114" s="61" t="s">
        <v>222</v>
      </c>
      <c r="D114" s="95">
        <v>3.07</v>
      </c>
      <c r="E114" s="95" t="s">
        <v>380</v>
      </c>
      <c r="F114" s="95" t="s">
        <v>380</v>
      </c>
      <c r="G114" s="95" t="s">
        <v>380</v>
      </c>
      <c r="H114" s="95" t="s">
        <v>380</v>
      </c>
      <c r="I114" s="12" t="s">
        <v>224</v>
      </c>
    </row>
    <row r="115" spans="2:9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>
        <v>6.45</v>
      </c>
      <c r="G115" s="95" t="s">
        <v>380</v>
      </c>
      <c r="H115" s="95" t="s">
        <v>380</v>
      </c>
      <c r="I115" s="12" t="s">
        <v>205</v>
      </c>
    </row>
    <row r="116" spans="2:9" ht="20.100000000000001" customHeight="1">
      <c r="B116" s="61" t="s">
        <v>360</v>
      </c>
      <c r="C116" s="61" t="s">
        <v>141</v>
      </c>
      <c r="D116" s="95" t="s">
        <v>380</v>
      </c>
      <c r="E116" s="95">
        <v>4.93</v>
      </c>
      <c r="F116" s="95">
        <v>4.93</v>
      </c>
      <c r="G116" s="95">
        <v>4.93</v>
      </c>
      <c r="H116" s="95">
        <v>4.92</v>
      </c>
      <c r="I116" s="12" t="s">
        <v>142</v>
      </c>
    </row>
    <row r="117" spans="2:9" ht="20.100000000000001" customHeight="1">
      <c r="B117" s="61" t="s">
        <v>361</v>
      </c>
      <c r="C117" s="61" t="s">
        <v>362</v>
      </c>
      <c r="D117" s="95">
        <v>4.5999999999999996</v>
      </c>
      <c r="E117" s="95">
        <v>4.5999999999999996</v>
      </c>
      <c r="F117" s="95">
        <v>5</v>
      </c>
      <c r="G117" s="95" t="s">
        <v>380</v>
      </c>
      <c r="H117" s="95">
        <v>4.8</v>
      </c>
      <c r="I117" s="12" t="s">
        <v>363</v>
      </c>
    </row>
    <row r="118" spans="2:9" ht="20.100000000000001" customHeight="1">
      <c r="B118" s="61" t="s">
        <v>364</v>
      </c>
      <c r="C118" s="61" t="s">
        <v>188</v>
      </c>
      <c r="D118" s="95" t="s">
        <v>380</v>
      </c>
      <c r="E118" s="95">
        <v>11.35</v>
      </c>
      <c r="F118" s="95" t="s">
        <v>380</v>
      </c>
      <c r="G118" s="95" t="s">
        <v>380</v>
      </c>
      <c r="H118" s="95">
        <v>11.35</v>
      </c>
      <c r="I118" s="12" t="s">
        <v>193</v>
      </c>
    </row>
    <row r="119" spans="2:9" ht="20.100000000000001" customHeight="1">
      <c r="B119" s="61" t="s">
        <v>365</v>
      </c>
      <c r="C119" s="61" t="s">
        <v>366</v>
      </c>
      <c r="D119" s="95">
        <v>8.6999999999999993</v>
      </c>
      <c r="E119" s="95">
        <v>7.8</v>
      </c>
      <c r="F119" s="95">
        <v>7</v>
      </c>
      <c r="G119" s="95">
        <v>7.69</v>
      </c>
      <c r="H119" s="95">
        <v>7.69</v>
      </c>
      <c r="I119" s="12" t="s">
        <v>367</v>
      </c>
    </row>
    <row r="120" spans="2:9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</mergeCells>
  <phoneticPr fontId="84" type="noConversion"/>
  <pageMargins left="0.75" right="0.75" top="1" bottom="1.25" header="0.31496062992126" footer="0.31496062992126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3"/>
  <sheetViews>
    <sheetView rightToLeft="1" tabSelected="1" topLeftCell="A33" zoomScale="115" zoomScaleNormal="115" workbookViewId="0">
      <selection activeCell="A62" sqref="A62:N67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70" t="s">
        <v>427</v>
      </c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</row>
    <row r="2" spans="1:14" ht="28.5" customHeight="1">
      <c r="A2" s="28" t="s">
        <v>5</v>
      </c>
      <c r="B2" s="176" t="s">
        <v>428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33" t="s">
        <v>3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5" spans="1:14" ht="18" customHeight="1">
      <c r="A5" s="37" t="s">
        <v>374</v>
      </c>
      <c r="B5" s="38" t="s">
        <v>169</v>
      </c>
      <c r="C5" s="39">
        <v>0.67</v>
      </c>
      <c r="D5" s="40">
        <v>0.67</v>
      </c>
      <c r="E5" s="40">
        <v>0.64</v>
      </c>
      <c r="F5" s="41">
        <v>0.65</v>
      </c>
      <c r="G5" s="41">
        <v>0.65</v>
      </c>
      <c r="H5" s="41">
        <v>0.67</v>
      </c>
      <c r="I5" s="42">
        <v>-2.9850746268656692</v>
      </c>
      <c r="J5" s="43">
        <v>45</v>
      </c>
      <c r="K5" s="43">
        <v>25602214</v>
      </c>
      <c r="L5" s="43">
        <v>16729020.880000001</v>
      </c>
      <c r="M5" s="44">
        <v>5</v>
      </c>
      <c r="N5" s="45" t="s">
        <v>170</v>
      </c>
    </row>
    <row r="6" spans="1:14" ht="18" customHeight="1">
      <c r="A6" s="37" t="s">
        <v>395</v>
      </c>
      <c r="B6" s="38" t="s">
        <v>36</v>
      </c>
      <c r="C6" s="39">
        <v>3.33</v>
      </c>
      <c r="D6" s="40">
        <v>3.35</v>
      </c>
      <c r="E6" s="40">
        <v>3.25</v>
      </c>
      <c r="F6" s="41">
        <v>3.29</v>
      </c>
      <c r="G6" s="41">
        <v>3.27</v>
      </c>
      <c r="H6" s="41">
        <v>3.33</v>
      </c>
      <c r="I6" s="42">
        <v>-1.8018018018018056</v>
      </c>
      <c r="J6" s="43">
        <v>358</v>
      </c>
      <c r="K6" s="43">
        <v>78248386</v>
      </c>
      <c r="L6" s="43">
        <v>257719104.80000001</v>
      </c>
      <c r="M6" s="44">
        <v>5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1.02</v>
      </c>
      <c r="D7" s="40">
        <v>1.05</v>
      </c>
      <c r="E7" s="40">
        <v>1</v>
      </c>
      <c r="F7" s="41">
        <v>1.03</v>
      </c>
      <c r="G7" s="41">
        <v>1.03</v>
      </c>
      <c r="H7" s="41">
        <v>1.01</v>
      </c>
      <c r="I7" s="42">
        <v>1.980198019801982</v>
      </c>
      <c r="J7" s="43">
        <v>52</v>
      </c>
      <c r="K7" s="43">
        <v>20001636</v>
      </c>
      <c r="L7" s="43">
        <v>20511521.350000001</v>
      </c>
      <c r="M7" s="44">
        <v>5</v>
      </c>
      <c r="N7" s="45" t="s">
        <v>100</v>
      </c>
    </row>
    <row r="8" spans="1:14" ht="18" customHeight="1">
      <c r="A8" s="37" t="s">
        <v>386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16</v>
      </c>
      <c r="K8" s="43">
        <v>31368735</v>
      </c>
      <c r="L8" s="43">
        <v>1882124.1</v>
      </c>
      <c r="M8" s="44">
        <v>4</v>
      </c>
      <c r="N8" s="45" t="s">
        <v>66</v>
      </c>
    </row>
    <row r="9" spans="1:14" ht="18" customHeight="1">
      <c r="A9" s="37" t="s">
        <v>404</v>
      </c>
      <c r="B9" s="38" t="s">
        <v>25</v>
      </c>
      <c r="C9" s="39">
        <v>0.23</v>
      </c>
      <c r="D9" s="40">
        <v>0.26</v>
      </c>
      <c r="E9" s="40">
        <v>0.23</v>
      </c>
      <c r="F9" s="41">
        <v>0.23</v>
      </c>
      <c r="G9" s="41">
        <v>0.24</v>
      </c>
      <c r="H9" s="41">
        <v>0.24</v>
      </c>
      <c r="I9" s="42">
        <v>0</v>
      </c>
      <c r="J9" s="43">
        <v>18</v>
      </c>
      <c r="K9" s="43">
        <v>27340639</v>
      </c>
      <c r="L9" s="43">
        <v>6383800.6299999999</v>
      </c>
      <c r="M9" s="44">
        <v>4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4.8</v>
      </c>
      <c r="D10" s="40">
        <v>4.8</v>
      </c>
      <c r="E10" s="40">
        <v>4.5999999999999996</v>
      </c>
      <c r="F10" s="41">
        <v>4.68</v>
      </c>
      <c r="G10" s="41">
        <v>4.67</v>
      </c>
      <c r="H10" s="41">
        <v>4.8099999999999996</v>
      </c>
      <c r="I10" s="42">
        <v>-2.9106029106028997</v>
      </c>
      <c r="J10" s="43">
        <v>289</v>
      </c>
      <c r="K10" s="43">
        <v>36765389</v>
      </c>
      <c r="L10" s="43">
        <v>172118313.69999999</v>
      </c>
      <c r="M10" s="44">
        <v>5</v>
      </c>
      <c r="N10" s="45" t="s">
        <v>52</v>
      </c>
    </row>
    <row r="11" spans="1:14" ht="18" customHeight="1">
      <c r="A11" s="37" t="s">
        <v>397</v>
      </c>
      <c r="B11" s="38" t="s">
        <v>74</v>
      </c>
      <c r="C11" s="39">
        <v>0.23</v>
      </c>
      <c r="D11" s="40">
        <v>0.23</v>
      </c>
      <c r="E11" s="40">
        <v>0.22</v>
      </c>
      <c r="F11" s="41">
        <v>0.22</v>
      </c>
      <c r="G11" s="41">
        <v>0.23</v>
      </c>
      <c r="H11" s="41">
        <v>0.23</v>
      </c>
      <c r="I11" s="42">
        <v>0</v>
      </c>
      <c r="J11" s="43">
        <v>22</v>
      </c>
      <c r="K11" s="43">
        <v>81060130</v>
      </c>
      <c r="L11" s="43">
        <v>17918829.899999999</v>
      </c>
      <c r="M11" s="44">
        <v>5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0.28000000000000003</v>
      </c>
      <c r="D12" s="40">
        <v>0.28999999999999998</v>
      </c>
      <c r="E12" s="40">
        <v>0.28000000000000003</v>
      </c>
      <c r="F12" s="41">
        <v>0.28000000000000003</v>
      </c>
      <c r="G12" s="41">
        <v>0.28000000000000003</v>
      </c>
      <c r="H12" s="41">
        <v>0.28000000000000003</v>
      </c>
      <c r="I12" s="42">
        <v>0</v>
      </c>
      <c r="J12" s="43">
        <v>81</v>
      </c>
      <c r="K12" s="43">
        <v>353041303</v>
      </c>
      <c r="L12" s="43">
        <v>99200822.049999997</v>
      </c>
      <c r="M12" s="44">
        <v>5</v>
      </c>
      <c r="N12" s="45" t="s">
        <v>43</v>
      </c>
    </row>
    <row r="13" spans="1:14" ht="18" customHeight="1">
      <c r="A13" s="37" t="s">
        <v>408</v>
      </c>
      <c r="B13" s="38" t="s">
        <v>220</v>
      </c>
      <c r="C13" s="39">
        <v>0.17</v>
      </c>
      <c r="D13" s="40">
        <v>0.17</v>
      </c>
      <c r="E13" s="40">
        <v>0.17</v>
      </c>
      <c r="F13" s="41">
        <v>0.17</v>
      </c>
      <c r="G13" s="41">
        <v>0.17</v>
      </c>
      <c r="H13" s="41">
        <v>0.19</v>
      </c>
      <c r="I13" s="42">
        <v>-10.526315789473683</v>
      </c>
      <c r="J13" s="43">
        <v>1</v>
      </c>
      <c r="K13" s="43">
        <v>200</v>
      </c>
      <c r="L13" s="43">
        <v>34</v>
      </c>
      <c r="M13" s="44">
        <v>1</v>
      </c>
      <c r="N13" s="45" t="s">
        <v>223</v>
      </c>
    </row>
    <row r="14" spans="1:14" ht="18" customHeight="1">
      <c r="A14" s="37" t="s">
        <v>405</v>
      </c>
      <c r="B14" s="38" t="s">
        <v>159</v>
      </c>
      <c r="C14" s="39">
        <v>1.2</v>
      </c>
      <c r="D14" s="40">
        <v>1.2</v>
      </c>
      <c r="E14" s="40">
        <v>1.2</v>
      </c>
      <c r="F14" s="41">
        <v>1.2</v>
      </c>
      <c r="G14" s="41">
        <v>1.2</v>
      </c>
      <c r="H14" s="41">
        <v>1.2</v>
      </c>
      <c r="I14" s="42">
        <v>0</v>
      </c>
      <c r="J14" s="43">
        <v>3</v>
      </c>
      <c r="K14" s="43">
        <v>2506375</v>
      </c>
      <c r="L14" s="43">
        <v>3007650</v>
      </c>
      <c r="M14" s="44">
        <v>2</v>
      </c>
      <c r="N14" s="45" t="s">
        <v>160</v>
      </c>
    </row>
    <row r="15" spans="1:14" ht="18" customHeight="1">
      <c r="A15" s="37" t="s">
        <v>38</v>
      </c>
      <c r="B15" s="38" t="s">
        <v>37</v>
      </c>
      <c r="C15" s="39">
        <v>1.94</v>
      </c>
      <c r="D15" s="40">
        <v>1.98</v>
      </c>
      <c r="E15" s="40">
        <v>1.94</v>
      </c>
      <c r="F15" s="41">
        <v>1.96</v>
      </c>
      <c r="G15" s="41">
        <v>1.95</v>
      </c>
      <c r="H15" s="41">
        <v>1.94</v>
      </c>
      <c r="I15" s="42">
        <v>0.51546391752577136</v>
      </c>
      <c r="J15" s="43">
        <v>294</v>
      </c>
      <c r="K15" s="43">
        <v>252208060</v>
      </c>
      <c r="L15" s="43">
        <v>493413020.69999999</v>
      </c>
      <c r="M15" s="44">
        <v>5</v>
      </c>
      <c r="N15" s="45" t="s">
        <v>55</v>
      </c>
    </row>
    <row r="16" spans="1:14" ht="18" customHeight="1">
      <c r="A16" s="37" t="s">
        <v>396</v>
      </c>
      <c r="B16" s="38" t="s">
        <v>147</v>
      </c>
      <c r="C16" s="39">
        <v>0.05</v>
      </c>
      <c r="D16" s="40">
        <v>0.05</v>
      </c>
      <c r="E16" s="40">
        <v>0.05</v>
      </c>
      <c r="F16" s="41">
        <v>0.05</v>
      </c>
      <c r="G16" s="41">
        <v>0.05</v>
      </c>
      <c r="H16" s="41">
        <v>0.05</v>
      </c>
      <c r="I16" s="42">
        <v>0</v>
      </c>
      <c r="J16" s="43">
        <v>10</v>
      </c>
      <c r="K16" s="43">
        <v>1024873</v>
      </c>
      <c r="L16" s="43">
        <v>51243.65</v>
      </c>
      <c r="M16" s="44">
        <v>2</v>
      </c>
      <c r="N16" s="45" t="s">
        <v>241</v>
      </c>
    </row>
    <row r="17" spans="1:14" ht="18" customHeight="1">
      <c r="A17" s="37" t="s">
        <v>412</v>
      </c>
      <c r="B17" s="38" t="s">
        <v>182</v>
      </c>
      <c r="C17" s="39">
        <v>0.38</v>
      </c>
      <c r="D17" s="40">
        <v>0.38</v>
      </c>
      <c r="E17" s="40">
        <v>0.35</v>
      </c>
      <c r="F17" s="41">
        <v>0.35</v>
      </c>
      <c r="G17" s="41">
        <v>0.35</v>
      </c>
      <c r="H17" s="41">
        <v>0.37</v>
      </c>
      <c r="I17" s="42">
        <v>-5.4054054054054053</v>
      </c>
      <c r="J17" s="43">
        <v>2</v>
      </c>
      <c r="K17" s="43">
        <v>102000</v>
      </c>
      <c r="L17" s="43">
        <v>35760</v>
      </c>
      <c r="M17" s="44">
        <v>1</v>
      </c>
      <c r="N17" s="45" t="s">
        <v>196</v>
      </c>
    </row>
    <row r="18" spans="1:14" ht="18" customHeight="1">
      <c r="A18" s="37" t="s">
        <v>199</v>
      </c>
      <c r="B18" s="38" t="s">
        <v>198</v>
      </c>
      <c r="C18" s="39">
        <v>0.75</v>
      </c>
      <c r="D18" s="40">
        <v>0.75</v>
      </c>
      <c r="E18" s="40">
        <v>0.75</v>
      </c>
      <c r="F18" s="41">
        <v>0.75</v>
      </c>
      <c r="G18" s="41">
        <v>0.75</v>
      </c>
      <c r="H18" s="41">
        <v>0.75</v>
      </c>
      <c r="I18" s="42">
        <v>0</v>
      </c>
      <c r="J18" s="43">
        <v>4</v>
      </c>
      <c r="K18" s="43">
        <v>23781</v>
      </c>
      <c r="L18" s="43">
        <v>17835.75</v>
      </c>
      <c r="M18" s="44">
        <v>2</v>
      </c>
      <c r="N18" s="45" t="s">
        <v>283</v>
      </c>
    </row>
    <row r="19" spans="1:14" ht="18" customHeight="1">
      <c r="A19" s="46" t="s">
        <v>13</v>
      </c>
      <c r="B19" s="46"/>
      <c r="C19" s="132"/>
      <c r="D19" s="132"/>
      <c r="E19" s="132"/>
      <c r="F19" s="132"/>
      <c r="G19" s="132"/>
      <c r="H19" s="132"/>
      <c r="I19" s="132"/>
      <c r="J19" s="47">
        <f>SUM(J5:J18)</f>
        <v>1195</v>
      </c>
      <c r="K19" s="48">
        <f>SUM(K5:K18)</f>
        <v>909293721</v>
      </c>
      <c r="L19" s="48">
        <f>SUM(L5:L18)</f>
        <v>1088989081.51</v>
      </c>
      <c r="M19" s="48">
        <v>5</v>
      </c>
      <c r="N19" s="46" t="s">
        <v>14</v>
      </c>
    </row>
    <row r="20" spans="1:14" ht="18" customHeight="1">
      <c r="A20" s="50" t="s">
        <v>27</v>
      </c>
      <c r="B20" s="50"/>
      <c r="C20" s="133" t="s">
        <v>95</v>
      </c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</row>
    <row r="21" spans="1:14" ht="18" customHeight="1">
      <c r="A21" s="37" t="s">
        <v>384</v>
      </c>
      <c r="B21" s="38" t="s">
        <v>32</v>
      </c>
      <c r="C21" s="105">
        <v>13.78</v>
      </c>
      <c r="D21" s="105">
        <v>14</v>
      </c>
      <c r="E21" s="105">
        <v>13.75</v>
      </c>
      <c r="F21" s="41">
        <v>13.88</v>
      </c>
      <c r="G21" s="41">
        <v>13.99</v>
      </c>
      <c r="H21" s="41">
        <v>13.78</v>
      </c>
      <c r="I21" s="42">
        <v>1.5239477503628418</v>
      </c>
      <c r="J21" s="43">
        <v>296</v>
      </c>
      <c r="K21" s="43">
        <v>19088915</v>
      </c>
      <c r="L21" s="43">
        <v>264970126.55000001</v>
      </c>
      <c r="M21" s="44">
        <v>5</v>
      </c>
      <c r="N21" s="45" t="s">
        <v>33</v>
      </c>
    </row>
    <row r="22" spans="1:14" ht="18" customHeight="1">
      <c r="A22" s="37" t="s">
        <v>112</v>
      </c>
      <c r="B22" s="38" t="s">
        <v>113</v>
      </c>
      <c r="C22" s="105">
        <v>3.15</v>
      </c>
      <c r="D22" s="105">
        <v>3.28</v>
      </c>
      <c r="E22" s="105">
        <v>3.1</v>
      </c>
      <c r="F22" s="41">
        <v>3.16</v>
      </c>
      <c r="G22" s="41">
        <v>3.15</v>
      </c>
      <c r="H22" s="41">
        <v>3.19</v>
      </c>
      <c r="I22" s="42">
        <v>-1.2539184952978122</v>
      </c>
      <c r="J22" s="43">
        <v>30</v>
      </c>
      <c r="K22" s="43">
        <v>752444</v>
      </c>
      <c r="L22" s="43">
        <v>2377508.88</v>
      </c>
      <c r="M22" s="44">
        <v>4</v>
      </c>
      <c r="N22" s="45" t="s">
        <v>300</v>
      </c>
    </row>
    <row r="23" spans="1:14" ht="18" customHeight="1">
      <c r="A23" s="46" t="s">
        <v>93</v>
      </c>
      <c r="B23" s="46"/>
      <c r="C23" s="67"/>
      <c r="D23" s="68"/>
      <c r="E23" s="68"/>
      <c r="F23" s="69"/>
      <c r="G23" s="69"/>
      <c r="H23" s="69"/>
      <c r="I23" s="70"/>
      <c r="J23" s="47">
        <f>SUM(J21:J22)</f>
        <v>326</v>
      </c>
      <c r="K23" s="48">
        <f>SUM(K21:K22)</f>
        <v>19841359</v>
      </c>
      <c r="L23" s="48">
        <f>SUM(L21:L22)</f>
        <v>267347635.43000001</v>
      </c>
      <c r="M23" s="48">
        <v>5</v>
      </c>
      <c r="N23" s="46" t="s">
        <v>14</v>
      </c>
    </row>
    <row r="24" spans="1:14" ht="18" customHeight="1">
      <c r="A24" s="50" t="s">
        <v>114</v>
      </c>
      <c r="B24" s="50"/>
      <c r="C24" s="133" t="s">
        <v>116</v>
      </c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</row>
    <row r="25" spans="1:14" s="11" customFormat="1" ht="18" customHeight="1">
      <c r="A25" s="37" t="s">
        <v>381</v>
      </c>
      <c r="B25" s="54" t="s">
        <v>162</v>
      </c>
      <c r="C25" s="51">
        <v>0.95</v>
      </c>
      <c r="D25" s="51">
        <v>0.95</v>
      </c>
      <c r="E25" s="51">
        <v>0.9</v>
      </c>
      <c r="F25" s="41">
        <v>0.9</v>
      </c>
      <c r="G25" s="41">
        <v>0.9</v>
      </c>
      <c r="H25" s="41">
        <v>0.99</v>
      </c>
      <c r="I25" s="42">
        <v>-9.0909090909090828</v>
      </c>
      <c r="J25" s="43">
        <v>10</v>
      </c>
      <c r="K25" s="43">
        <v>4093406</v>
      </c>
      <c r="L25" s="43">
        <v>3686258.25</v>
      </c>
      <c r="M25" s="44">
        <v>1</v>
      </c>
      <c r="N25" s="45" t="s">
        <v>163</v>
      </c>
    </row>
    <row r="26" spans="1:14" s="11" customFormat="1" ht="18" customHeight="1">
      <c r="A26" s="37" t="s">
        <v>302</v>
      </c>
      <c r="B26" s="54" t="s">
        <v>148</v>
      </c>
      <c r="C26" s="51">
        <v>0.81</v>
      </c>
      <c r="D26" s="51">
        <v>0.81</v>
      </c>
      <c r="E26" s="51">
        <v>0.81</v>
      </c>
      <c r="F26" s="41">
        <v>0.81</v>
      </c>
      <c r="G26" s="41">
        <v>0.81</v>
      </c>
      <c r="H26" s="41">
        <v>0.81</v>
      </c>
      <c r="I26" s="42">
        <v>0</v>
      </c>
      <c r="J26" s="43">
        <v>3</v>
      </c>
      <c r="K26" s="43">
        <v>2296185</v>
      </c>
      <c r="L26" s="43">
        <v>1859909.85</v>
      </c>
      <c r="M26" s="44">
        <v>1</v>
      </c>
      <c r="N26" s="45" t="s">
        <v>149</v>
      </c>
    </row>
    <row r="27" spans="1:14" s="11" customFormat="1" ht="18" customHeight="1">
      <c r="A27" s="37" t="s">
        <v>403</v>
      </c>
      <c r="B27" s="54" t="s">
        <v>206</v>
      </c>
      <c r="C27" s="51">
        <v>0.5</v>
      </c>
      <c r="D27" s="51">
        <v>0.5</v>
      </c>
      <c r="E27" s="51">
        <v>0.5</v>
      </c>
      <c r="F27" s="41">
        <v>0.5</v>
      </c>
      <c r="G27" s="41">
        <v>0.5</v>
      </c>
      <c r="H27" s="41">
        <v>0.5</v>
      </c>
      <c r="I27" s="42">
        <v>0</v>
      </c>
      <c r="J27" s="43">
        <v>5</v>
      </c>
      <c r="K27" s="43">
        <v>10500</v>
      </c>
      <c r="L27" s="43">
        <v>5250</v>
      </c>
      <c r="M27" s="44">
        <v>2</v>
      </c>
      <c r="N27" s="45" t="s">
        <v>210</v>
      </c>
    </row>
    <row r="28" spans="1:14" ht="18" customHeight="1">
      <c r="A28" s="46" t="s">
        <v>115</v>
      </c>
      <c r="B28" s="46"/>
      <c r="C28" s="67"/>
      <c r="D28" s="68"/>
      <c r="E28" s="68"/>
      <c r="F28" s="69"/>
      <c r="G28" s="69"/>
      <c r="H28" s="69"/>
      <c r="I28" s="70"/>
      <c r="J28" s="47">
        <f>SUM(J25:J27)</f>
        <v>18</v>
      </c>
      <c r="K28" s="48">
        <f>SUM(K25:K27)</f>
        <v>6400091</v>
      </c>
      <c r="L28" s="48">
        <f>SUM(L25:L27)</f>
        <v>5551418.0999999996</v>
      </c>
      <c r="M28" s="48">
        <v>2</v>
      </c>
      <c r="N28" s="46" t="s">
        <v>14</v>
      </c>
    </row>
    <row r="29" spans="1:14" ht="18" customHeight="1">
      <c r="A29" s="50" t="s">
        <v>28</v>
      </c>
      <c r="B29" s="50"/>
      <c r="C29" s="133" t="s">
        <v>31</v>
      </c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</row>
    <row r="30" spans="1:14" s="11" customFormat="1" ht="18" customHeight="1">
      <c r="A30" s="37" t="s">
        <v>392</v>
      </c>
      <c r="B30" s="38" t="s">
        <v>143</v>
      </c>
      <c r="C30" s="39">
        <v>4</v>
      </c>
      <c r="D30" s="40">
        <v>4.4000000000000004</v>
      </c>
      <c r="E30" s="40">
        <v>4</v>
      </c>
      <c r="F30" s="41">
        <v>4.04</v>
      </c>
      <c r="G30" s="41">
        <v>4.3</v>
      </c>
      <c r="H30" s="41">
        <v>4.3</v>
      </c>
      <c r="I30" s="42">
        <v>0</v>
      </c>
      <c r="J30" s="43">
        <v>80</v>
      </c>
      <c r="K30" s="43">
        <v>3596179</v>
      </c>
      <c r="L30" s="43">
        <v>14539796.800000001</v>
      </c>
      <c r="M30" s="44">
        <v>5</v>
      </c>
      <c r="N30" s="45" t="s">
        <v>144</v>
      </c>
    </row>
    <row r="31" spans="1:14" s="11" customFormat="1" ht="18" customHeight="1">
      <c r="A31" s="37" t="s">
        <v>398</v>
      </c>
      <c r="B31" s="38" t="s">
        <v>211</v>
      </c>
      <c r="C31" s="39">
        <v>7.4</v>
      </c>
      <c r="D31" s="40">
        <v>7.4</v>
      </c>
      <c r="E31" s="40">
        <v>7.4</v>
      </c>
      <c r="F31" s="41">
        <v>7.4</v>
      </c>
      <c r="G31" s="41">
        <v>7.4</v>
      </c>
      <c r="H31" s="41">
        <v>7.4</v>
      </c>
      <c r="I31" s="42">
        <v>0</v>
      </c>
      <c r="J31" s="43">
        <v>3</v>
      </c>
      <c r="K31" s="43">
        <v>50353</v>
      </c>
      <c r="L31" s="43">
        <v>372612.2</v>
      </c>
      <c r="M31" s="44">
        <v>1</v>
      </c>
      <c r="N31" s="45" t="s">
        <v>217</v>
      </c>
    </row>
    <row r="32" spans="1:14" s="11" customFormat="1" ht="18" customHeight="1">
      <c r="A32" s="37" t="s">
        <v>67</v>
      </c>
      <c r="B32" s="38" t="s">
        <v>68</v>
      </c>
      <c r="C32" s="39">
        <v>3.36</v>
      </c>
      <c r="D32" s="40">
        <v>3.44</v>
      </c>
      <c r="E32" s="40">
        <v>3.11</v>
      </c>
      <c r="F32" s="41">
        <v>3.26</v>
      </c>
      <c r="G32" s="41">
        <v>3.32</v>
      </c>
      <c r="H32" s="41">
        <v>3.36</v>
      </c>
      <c r="I32" s="42">
        <v>-1.1904761904761862</v>
      </c>
      <c r="J32" s="43">
        <v>212</v>
      </c>
      <c r="K32" s="43">
        <v>34909073</v>
      </c>
      <c r="L32" s="43">
        <v>113942394.59</v>
      </c>
      <c r="M32" s="44">
        <v>5</v>
      </c>
      <c r="N32" s="45" t="s">
        <v>69</v>
      </c>
    </row>
    <row r="33" spans="1:14" s="11" customFormat="1" ht="18" customHeight="1">
      <c r="A33" s="37" t="s">
        <v>431</v>
      </c>
      <c r="B33" s="38" t="s">
        <v>177</v>
      </c>
      <c r="C33" s="39">
        <v>0.75</v>
      </c>
      <c r="D33" s="40">
        <v>0.75</v>
      </c>
      <c r="E33" s="40">
        <v>0.75</v>
      </c>
      <c r="F33" s="41">
        <v>0.75</v>
      </c>
      <c r="G33" s="41">
        <v>0.75</v>
      </c>
      <c r="H33" s="41">
        <v>0.75</v>
      </c>
      <c r="I33" s="42">
        <v>0</v>
      </c>
      <c r="J33" s="43">
        <v>1</v>
      </c>
      <c r="K33" s="43">
        <v>110</v>
      </c>
      <c r="L33" s="43">
        <v>82.5</v>
      </c>
      <c r="M33" s="44">
        <v>1</v>
      </c>
      <c r="N33" s="45" t="s">
        <v>179</v>
      </c>
    </row>
    <row r="34" spans="1:14" s="11" customFormat="1" ht="18" customHeight="1">
      <c r="A34" s="37" t="s">
        <v>70</v>
      </c>
      <c r="B34" s="38" t="s">
        <v>71</v>
      </c>
      <c r="C34" s="39">
        <v>23.1</v>
      </c>
      <c r="D34" s="40">
        <v>25.7</v>
      </c>
      <c r="E34" s="40">
        <v>23.1</v>
      </c>
      <c r="F34" s="41">
        <v>23.65</v>
      </c>
      <c r="G34" s="41">
        <v>23.5</v>
      </c>
      <c r="H34" s="41">
        <v>23</v>
      </c>
      <c r="I34" s="42">
        <v>2.1739130434782705</v>
      </c>
      <c r="J34" s="43">
        <v>99</v>
      </c>
      <c r="K34" s="43">
        <v>889779</v>
      </c>
      <c r="L34" s="43">
        <v>21040959.949999999</v>
      </c>
      <c r="M34" s="44">
        <v>5</v>
      </c>
      <c r="N34" s="45" t="s">
        <v>72</v>
      </c>
    </row>
    <row r="35" spans="1:14" ht="18" customHeight="1">
      <c r="A35" s="46" t="s">
        <v>94</v>
      </c>
      <c r="B35" s="46"/>
      <c r="C35" s="67"/>
      <c r="D35" s="68"/>
      <c r="E35" s="68"/>
      <c r="F35" s="69"/>
      <c r="G35" s="69"/>
      <c r="H35" s="69"/>
      <c r="I35" s="70"/>
      <c r="J35" s="47">
        <f>SUM(J30:J34)</f>
        <v>395</v>
      </c>
      <c r="K35" s="48">
        <f>SUM(K30:K34)</f>
        <v>39445494</v>
      </c>
      <c r="L35" s="48">
        <f>SUM(L30:L34)</f>
        <v>149895846.03999999</v>
      </c>
      <c r="M35" s="48">
        <v>5</v>
      </c>
      <c r="N35" s="46" t="s">
        <v>14</v>
      </c>
    </row>
    <row r="36" spans="1:14" ht="33.75" customHeight="1">
      <c r="A36" s="21" t="s">
        <v>4</v>
      </c>
      <c r="B36" s="170" t="s">
        <v>427</v>
      </c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</row>
    <row r="37" spans="1:14" ht="25.5" customHeight="1">
      <c r="A37" s="28" t="s">
        <v>5</v>
      </c>
      <c r="B37" s="176" t="s">
        <v>428</v>
      </c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</row>
    <row r="38" spans="1:14" ht="66" customHeight="1">
      <c r="A38" s="31" t="s">
        <v>0</v>
      </c>
      <c r="B38" s="32" t="s">
        <v>6</v>
      </c>
      <c r="C38" s="32" t="s">
        <v>7</v>
      </c>
      <c r="D38" s="32" t="s">
        <v>8</v>
      </c>
      <c r="E38" s="32" t="s">
        <v>9</v>
      </c>
      <c r="F38" s="32" t="s">
        <v>22</v>
      </c>
      <c r="G38" s="32" t="s">
        <v>2</v>
      </c>
      <c r="H38" s="32" t="s">
        <v>23</v>
      </c>
      <c r="I38" s="33" t="s">
        <v>10</v>
      </c>
      <c r="J38" s="34" t="s">
        <v>97</v>
      </c>
      <c r="K38" s="32" t="s">
        <v>64</v>
      </c>
      <c r="L38" s="32" t="s">
        <v>65</v>
      </c>
      <c r="M38" s="32" t="s">
        <v>11</v>
      </c>
      <c r="N38" s="35" t="s">
        <v>1</v>
      </c>
    </row>
    <row r="39" spans="1:14" ht="18" customHeight="1">
      <c r="A39" s="173" t="s">
        <v>76</v>
      </c>
      <c r="B39" s="173"/>
      <c r="C39" s="62"/>
      <c r="D39" s="63"/>
      <c r="E39" s="63"/>
      <c r="F39" s="64"/>
      <c r="G39" s="64"/>
      <c r="H39" s="64"/>
      <c r="I39" s="65"/>
      <c r="J39" s="66"/>
      <c r="K39" s="66"/>
      <c r="L39" s="66"/>
      <c r="M39" s="174" t="s">
        <v>30</v>
      </c>
      <c r="N39" s="175"/>
    </row>
    <row r="40" spans="1:14" ht="18" customHeight="1">
      <c r="A40" s="37" t="s">
        <v>56</v>
      </c>
      <c r="B40" s="38" t="s">
        <v>57</v>
      </c>
      <c r="C40" s="39">
        <v>2.2000000000000002</v>
      </c>
      <c r="D40" s="39">
        <v>2.2000000000000002</v>
      </c>
      <c r="E40" s="40">
        <v>2.13</v>
      </c>
      <c r="F40" s="41">
        <v>2.15</v>
      </c>
      <c r="G40" s="41">
        <v>2.13</v>
      </c>
      <c r="H40" s="41">
        <v>2.2000000000000002</v>
      </c>
      <c r="I40" s="42">
        <v>-3.1818181818181968</v>
      </c>
      <c r="J40" s="43">
        <v>96</v>
      </c>
      <c r="K40" s="43">
        <v>16816104</v>
      </c>
      <c r="L40" s="43">
        <v>36126702.289999999</v>
      </c>
      <c r="M40" s="44">
        <v>5</v>
      </c>
      <c r="N40" s="45" t="s">
        <v>58</v>
      </c>
    </row>
    <row r="41" spans="1:14" ht="18" customHeight="1">
      <c r="A41" s="37" t="s">
        <v>156</v>
      </c>
      <c r="B41" s="38" t="s">
        <v>155</v>
      </c>
      <c r="C41" s="39">
        <v>5.78</v>
      </c>
      <c r="D41" s="39">
        <v>5.78</v>
      </c>
      <c r="E41" s="40">
        <v>5.53</v>
      </c>
      <c r="F41" s="41">
        <v>5.58</v>
      </c>
      <c r="G41" s="41">
        <v>5.53</v>
      </c>
      <c r="H41" s="41">
        <v>5.8</v>
      </c>
      <c r="I41" s="42">
        <v>-4.6551724137930961</v>
      </c>
      <c r="J41" s="43">
        <v>14</v>
      </c>
      <c r="K41" s="43">
        <v>967940</v>
      </c>
      <c r="L41" s="43">
        <v>5403342.25</v>
      </c>
      <c r="M41" s="44">
        <v>4</v>
      </c>
      <c r="N41" s="45" t="s">
        <v>157</v>
      </c>
    </row>
    <row r="42" spans="1:14" ht="18" customHeight="1">
      <c r="A42" s="37" t="s">
        <v>186</v>
      </c>
      <c r="B42" s="38" t="s">
        <v>184</v>
      </c>
      <c r="C42" s="39">
        <v>17</v>
      </c>
      <c r="D42" s="39">
        <v>17.2</v>
      </c>
      <c r="E42" s="40">
        <v>17</v>
      </c>
      <c r="F42" s="41">
        <v>17.12</v>
      </c>
      <c r="G42" s="41">
        <v>17.2</v>
      </c>
      <c r="H42" s="41">
        <v>17</v>
      </c>
      <c r="I42" s="42">
        <v>1.1764705882352899</v>
      </c>
      <c r="J42" s="43">
        <v>3</v>
      </c>
      <c r="K42" s="43">
        <v>3476</v>
      </c>
      <c r="L42" s="43">
        <v>59500.800000000003</v>
      </c>
      <c r="M42" s="44">
        <v>3</v>
      </c>
      <c r="N42" s="45" t="s">
        <v>195</v>
      </c>
    </row>
    <row r="43" spans="1:14" ht="18" customHeight="1">
      <c r="A43" s="37" t="s">
        <v>59</v>
      </c>
      <c r="B43" s="38" t="s">
        <v>34</v>
      </c>
      <c r="C43" s="39">
        <v>5.76</v>
      </c>
      <c r="D43" s="40">
        <v>5.89</v>
      </c>
      <c r="E43" s="40">
        <v>5.67</v>
      </c>
      <c r="F43" s="41">
        <v>5.73</v>
      </c>
      <c r="G43" s="41">
        <v>5.71</v>
      </c>
      <c r="H43" s="41">
        <v>5.76</v>
      </c>
      <c r="I43" s="42">
        <v>-0.86805555555555802</v>
      </c>
      <c r="J43" s="43">
        <v>330</v>
      </c>
      <c r="K43" s="43">
        <v>34067268</v>
      </c>
      <c r="L43" s="43">
        <v>195229779.71000001</v>
      </c>
      <c r="M43" s="44">
        <v>5</v>
      </c>
      <c r="N43" s="45" t="s">
        <v>35</v>
      </c>
    </row>
    <row r="44" spans="1:14" ht="18" customHeight="1">
      <c r="A44" s="37" t="s">
        <v>60</v>
      </c>
      <c r="B44" s="38" t="s">
        <v>41</v>
      </c>
      <c r="C44" s="39">
        <v>2.85</v>
      </c>
      <c r="D44" s="40">
        <v>2.9</v>
      </c>
      <c r="E44" s="40">
        <v>2.85</v>
      </c>
      <c r="F44" s="41">
        <v>2.89</v>
      </c>
      <c r="G44" s="41">
        <v>2.9</v>
      </c>
      <c r="H44" s="41">
        <v>2.85</v>
      </c>
      <c r="I44" s="42">
        <v>1.754385964912264</v>
      </c>
      <c r="J44" s="43">
        <v>63</v>
      </c>
      <c r="K44" s="43">
        <v>7032329</v>
      </c>
      <c r="L44" s="43">
        <v>20330182.399999999</v>
      </c>
      <c r="M44" s="44">
        <v>5</v>
      </c>
      <c r="N44" s="45" t="s">
        <v>61</v>
      </c>
    </row>
    <row r="45" spans="1:14" ht="18" customHeight="1">
      <c r="A45" s="37" t="s">
        <v>391</v>
      </c>
      <c r="B45" s="38" t="s">
        <v>46</v>
      </c>
      <c r="C45" s="111">
        <v>2.4500000000000002</v>
      </c>
      <c r="D45" s="111">
        <v>2.4500000000000002</v>
      </c>
      <c r="E45" s="111">
        <v>2.35</v>
      </c>
      <c r="F45" s="41">
        <v>2.41</v>
      </c>
      <c r="G45" s="51">
        <v>2.35</v>
      </c>
      <c r="H45" s="51">
        <v>2.4</v>
      </c>
      <c r="I45" s="42">
        <v>-2.0833333333333259</v>
      </c>
      <c r="J45" s="43">
        <v>17</v>
      </c>
      <c r="K45" s="43">
        <v>3651423</v>
      </c>
      <c r="L45" s="43">
        <v>8796458.0500000007</v>
      </c>
      <c r="M45" s="44">
        <v>4</v>
      </c>
      <c r="N45" s="45" t="s">
        <v>44</v>
      </c>
    </row>
    <row r="46" spans="1:14" ht="18" customHeight="1">
      <c r="A46" s="37" t="s">
        <v>127</v>
      </c>
      <c r="B46" s="38" t="s">
        <v>126</v>
      </c>
      <c r="C46" s="111">
        <v>4.8</v>
      </c>
      <c r="D46" s="111">
        <v>4.8</v>
      </c>
      <c r="E46" s="111">
        <v>4.8</v>
      </c>
      <c r="F46" s="41">
        <v>4.8</v>
      </c>
      <c r="G46" s="51">
        <v>4.8</v>
      </c>
      <c r="H46" s="51">
        <v>5.5</v>
      </c>
      <c r="I46" s="42">
        <v>-12.727272727272732</v>
      </c>
      <c r="J46" s="43">
        <v>1</v>
      </c>
      <c r="K46" s="43">
        <v>1000</v>
      </c>
      <c r="L46" s="43">
        <v>4800</v>
      </c>
      <c r="M46" s="44">
        <v>1</v>
      </c>
      <c r="N46" s="45" t="s">
        <v>129</v>
      </c>
    </row>
    <row r="47" spans="1:14" ht="18" customHeight="1">
      <c r="A47" s="37" t="s">
        <v>393</v>
      </c>
      <c r="B47" s="38" t="s">
        <v>185</v>
      </c>
      <c r="C47" s="111">
        <v>1.38</v>
      </c>
      <c r="D47" s="111">
        <v>1.38</v>
      </c>
      <c r="E47" s="111">
        <v>1.34</v>
      </c>
      <c r="F47" s="41">
        <v>1.34</v>
      </c>
      <c r="G47" s="51">
        <v>1.34</v>
      </c>
      <c r="H47" s="51">
        <v>1.4</v>
      </c>
      <c r="I47" s="42">
        <v>-4.2857142857142705</v>
      </c>
      <c r="J47" s="43">
        <v>14</v>
      </c>
      <c r="K47" s="43">
        <v>853295</v>
      </c>
      <c r="L47" s="43">
        <v>1145438.07</v>
      </c>
      <c r="M47" s="44">
        <v>3</v>
      </c>
      <c r="N47" s="45" t="s">
        <v>194</v>
      </c>
    </row>
    <row r="48" spans="1:14" ht="18" customHeight="1">
      <c r="A48" s="37" t="s">
        <v>410</v>
      </c>
      <c r="B48" s="38" t="s">
        <v>154</v>
      </c>
      <c r="C48" s="39">
        <v>1.85</v>
      </c>
      <c r="D48" s="40">
        <v>1.85</v>
      </c>
      <c r="E48" s="40">
        <v>1.85</v>
      </c>
      <c r="F48" s="41">
        <v>1.85</v>
      </c>
      <c r="G48" s="51">
        <v>1.85</v>
      </c>
      <c r="H48" s="51">
        <v>1.85</v>
      </c>
      <c r="I48" s="42">
        <v>0</v>
      </c>
      <c r="J48" s="43">
        <v>4</v>
      </c>
      <c r="K48" s="43">
        <v>51588</v>
      </c>
      <c r="L48" s="43">
        <v>95437.8</v>
      </c>
      <c r="M48" s="44">
        <v>2</v>
      </c>
      <c r="N48" s="45" t="s">
        <v>158</v>
      </c>
    </row>
    <row r="49" spans="1:14" ht="18" customHeight="1">
      <c r="A49" s="37" t="s">
        <v>84</v>
      </c>
      <c r="B49" s="38" t="s">
        <v>85</v>
      </c>
      <c r="C49" s="39">
        <v>2.2799999999999998</v>
      </c>
      <c r="D49" s="40">
        <v>2.2799999999999998</v>
      </c>
      <c r="E49" s="40">
        <v>2.23</v>
      </c>
      <c r="F49" s="41">
        <v>2.25</v>
      </c>
      <c r="G49" s="51">
        <v>2.23</v>
      </c>
      <c r="H49" s="51">
        <v>2.2999999999999998</v>
      </c>
      <c r="I49" s="42">
        <v>-3.0434782608695587</v>
      </c>
      <c r="J49" s="43">
        <v>11</v>
      </c>
      <c r="K49" s="43">
        <v>472812</v>
      </c>
      <c r="L49" s="43">
        <v>1065830.76</v>
      </c>
      <c r="M49" s="44">
        <v>4</v>
      </c>
      <c r="N49" s="45" t="s">
        <v>86</v>
      </c>
    </row>
    <row r="50" spans="1:14" ht="18" customHeight="1">
      <c r="A50" s="37" t="s">
        <v>87</v>
      </c>
      <c r="B50" s="38" t="s">
        <v>88</v>
      </c>
      <c r="C50" s="39">
        <v>2.1</v>
      </c>
      <c r="D50" s="40">
        <v>2.6</v>
      </c>
      <c r="E50" s="40">
        <v>2.1</v>
      </c>
      <c r="F50" s="41">
        <v>2.35</v>
      </c>
      <c r="G50" s="41">
        <v>2.5</v>
      </c>
      <c r="H50" s="41">
        <v>1.95</v>
      </c>
      <c r="I50" s="42">
        <v>28.205128205128215</v>
      </c>
      <c r="J50" s="43">
        <v>46</v>
      </c>
      <c r="K50" s="43">
        <v>2412534</v>
      </c>
      <c r="L50" s="43">
        <v>5672575.2000000002</v>
      </c>
      <c r="M50" s="44">
        <v>5</v>
      </c>
      <c r="N50" s="45" t="s">
        <v>89</v>
      </c>
    </row>
    <row r="51" spans="1:14" ht="18" customHeight="1">
      <c r="A51" s="136" t="s">
        <v>15</v>
      </c>
      <c r="B51" s="136"/>
      <c r="C51" s="136"/>
      <c r="D51" s="136"/>
      <c r="E51" s="136"/>
      <c r="F51" s="136"/>
      <c r="G51" s="136"/>
      <c r="H51" s="136"/>
      <c r="I51" s="136"/>
      <c r="J51" s="47">
        <f>SUM(J40:J50)</f>
        <v>599</v>
      </c>
      <c r="K51" s="48">
        <f>SUM(K40:K50)</f>
        <v>66329769</v>
      </c>
      <c r="L51" s="48">
        <f>SUM(L40:L50)</f>
        <v>273930047.33000004</v>
      </c>
      <c r="M51" s="48">
        <v>5</v>
      </c>
      <c r="N51" s="52" t="s">
        <v>14</v>
      </c>
    </row>
    <row r="52" spans="1:14" ht="18" customHeight="1">
      <c r="A52" s="178" t="s">
        <v>16</v>
      </c>
      <c r="B52" s="179"/>
      <c r="C52" s="64"/>
      <c r="D52" s="63"/>
      <c r="E52" s="63"/>
      <c r="F52" s="64"/>
      <c r="G52" s="64"/>
      <c r="H52" s="64"/>
      <c r="I52" s="65"/>
      <c r="J52" s="66"/>
      <c r="K52" s="66"/>
      <c r="L52" s="66"/>
      <c r="M52" s="174" t="s">
        <v>63</v>
      </c>
      <c r="N52" s="175"/>
    </row>
    <row r="53" spans="1:14" ht="18" customHeight="1">
      <c r="A53" s="53" t="s">
        <v>90</v>
      </c>
      <c r="B53" s="53" t="s">
        <v>91</v>
      </c>
      <c r="C53" s="39">
        <v>9.25</v>
      </c>
      <c r="D53" s="39">
        <v>9.25</v>
      </c>
      <c r="E53" s="39">
        <v>9</v>
      </c>
      <c r="F53" s="41">
        <v>9.1</v>
      </c>
      <c r="G53" s="41">
        <v>9.15</v>
      </c>
      <c r="H53" s="41">
        <v>9.35</v>
      </c>
      <c r="I53" s="42">
        <v>-2.1390374331550777</v>
      </c>
      <c r="J53" s="43">
        <v>45</v>
      </c>
      <c r="K53" s="43">
        <v>3012025</v>
      </c>
      <c r="L53" s="43">
        <v>27418762.799999997</v>
      </c>
      <c r="M53" s="44">
        <v>4</v>
      </c>
      <c r="N53" s="5" t="s">
        <v>92</v>
      </c>
    </row>
    <row r="54" spans="1:14" ht="18" customHeight="1">
      <c r="A54" s="53" t="s">
        <v>174</v>
      </c>
      <c r="B54" s="53" t="s">
        <v>175</v>
      </c>
      <c r="C54" s="39">
        <v>100.01</v>
      </c>
      <c r="D54" s="39">
        <v>104</v>
      </c>
      <c r="E54" s="39">
        <v>100.01</v>
      </c>
      <c r="F54" s="41">
        <v>104</v>
      </c>
      <c r="G54" s="41">
        <v>104</v>
      </c>
      <c r="H54" s="41">
        <v>100.01</v>
      </c>
      <c r="I54" s="42">
        <v>3.9896010398960069</v>
      </c>
      <c r="J54" s="43">
        <v>14</v>
      </c>
      <c r="K54" s="43">
        <v>6824483</v>
      </c>
      <c r="L54" s="43">
        <v>709745821.02999997</v>
      </c>
      <c r="M54" s="44">
        <v>3</v>
      </c>
      <c r="N54" s="5" t="s">
        <v>176</v>
      </c>
    </row>
    <row r="55" spans="1:14" ht="18" customHeight="1">
      <c r="A55" s="53" t="s">
        <v>109</v>
      </c>
      <c r="B55" s="53" t="s">
        <v>110</v>
      </c>
      <c r="C55" s="39">
        <v>11.7</v>
      </c>
      <c r="D55" s="39">
        <v>11.7</v>
      </c>
      <c r="E55" s="39">
        <v>11.5</v>
      </c>
      <c r="F55" s="41">
        <v>11.59</v>
      </c>
      <c r="G55" s="41">
        <v>11.55</v>
      </c>
      <c r="H55" s="41">
        <v>11.8</v>
      </c>
      <c r="I55" s="42">
        <v>-2.1186440677966045</v>
      </c>
      <c r="J55" s="43">
        <v>12</v>
      </c>
      <c r="K55" s="43">
        <v>532790</v>
      </c>
      <c r="L55" s="43">
        <v>6172143</v>
      </c>
      <c r="M55" s="44">
        <v>3</v>
      </c>
      <c r="N55" s="5" t="s">
        <v>111</v>
      </c>
    </row>
    <row r="56" spans="1:14" ht="18" customHeight="1">
      <c r="A56" s="53" t="s">
        <v>389</v>
      </c>
      <c r="B56" s="53" t="s">
        <v>105</v>
      </c>
      <c r="C56" s="39">
        <v>9.25</v>
      </c>
      <c r="D56" s="39">
        <v>9.26</v>
      </c>
      <c r="E56" s="39">
        <v>9.25</v>
      </c>
      <c r="F56" s="41">
        <v>9.26</v>
      </c>
      <c r="G56" s="41">
        <v>9.26</v>
      </c>
      <c r="H56" s="41">
        <v>9.25</v>
      </c>
      <c r="I56" s="42">
        <v>0.108108108108107</v>
      </c>
      <c r="J56" s="43">
        <v>12</v>
      </c>
      <c r="K56" s="43">
        <v>513748</v>
      </c>
      <c r="L56" s="43">
        <v>4754736.4800000004</v>
      </c>
      <c r="M56" s="44">
        <v>3</v>
      </c>
      <c r="N56" s="5" t="s">
        <v>108</v>
      </c>
    </row>
    <row r="57" spans="1:14" ht="18" customHeight="1">
      <c r="A57" s="53" t="s">
        <v>407</v>
      </c>
      <c r="B57" s="53" t="s">
        <v>353</v>
      </c>
      <c r="C57" s="39">
        <v>17.510000000000002</v>
      </c>
      <c r="D57" s="39">
        <v>17.510000000000002</v>
      </c>
      <c r="E57" s="39">
        <v>13.02</v>
      </c>
      <c r="F57" s="41">
        <v>14.56</v>
      </c>
      <c r="G57" s="41">
        <v>13.02</v>
      </c>
      <c r="H57" s="41">
        <v>15.23</v>
      </c>
      <c r="I57" s="42">
        <v>-14.510833880499019</v>
      </c>
      <c r="J57" s="43">
        <v>21</v>
      </c>
      <c r="K57" s="43">
        <v>163839</v>
      </c>
      <c r="L57" s="43">
        <v>2385579.73</v>
      </c>
      <c r="M57" s="44">
        <v>4</v>
      </c>
      <c r="N57" s="5" t="s">
        <v>354</v>
      </c>
    </row>
    <row r="58" spans="1:14" ht="18" customHeight="1">
      <c r="A58" s="53" t="s">
        <v>125</v>
      </c>
      <c r="B58" s="53" t="s">
        <v>124</v>
      </c>
      <c r="C58" s="39">
        <v>48</v>
      </c>
      <c r="D58" s="39">
        <v>48</v>
      </c>
      <c r="E58" s="39">
        <v>44</v>
      </c>
      <c r="F58" s="41">
        <v>45.03</v>
      </c>
      <c r="G58" s="41">
        <v>44.2</v>
      </c>
      <c r="H58" s="41">
        <v>48</v>
      </c>
      <c r="I58" s="42">
        <v>-7.9166666666666607</v>
      </c>
      <c r="J58" s="43">
        <v>10</v>
      </c>
      <c r="K58" s="43">
        <v>390974</v>
      </c>
      <c r="L58" s="43">
        <v>17604351.800000001</v>
      </c>
      <c r="M58" s="44">
        <v>4</v>
      </c>
      <c r="N58" s="5" t="s">
        <v>130</v>
      </c>
    </row>
    <row r="59" spans="1:14" ht="18" customHeight="1">
      <c r="A59" s="53" t="s">
        <v>411</v>
      </c>
      <c r="B59" s="53" t="s">
        <v>213</v>
      </c>
      <c r="C59" s="39">
        <v>23.6</v>
      </c>
      <c r="D59" s="39">
        <v>23.6</v>
      </c>
      <c r="E59" s="39">
        <v>23.6</v>
      </c>
      <c r="F59" s="41">
        <v>23.6</v>
      </c>
      <c r="G59" s="41">
        <v>23.6</v>
      </c>
      <c r="H59" s="41">
        <v>23.6</v>
      </c>
      <c r="I59" s="42">
        <v>0</v>
      </c>
      <c r="J59" s="43">
        <v>1</v>
      </c>
      <c r="K59" s="43">
        <v>191</v>
      </c>
      <c r="L59" s="43">
        <v>4507.6000000000004</v>
      </c>
      <c r="M59" s="44">
        <v>1</v>
      </c>
      <c r="N59" s="5" t="s">
        <v>216</v>
      </c>
    </row>
    <row r="60" spans="1:14" ht="18" customHeight="1">
      <c r="A60" s="136" t="s">
        <v>17</v>
      </c>
      <c r="B60" s="136"/>
      <c r="C60" s="172"/>
      <c r="D60" s="172"/>
      <c r="E60" s="172"/>
      <c r="F60" s="172"/>
      <c r="G60" s="172"/>
      <c r="H60" s="172"/>
      <c r="I60" s="172"/>
      <c r="J60" s="47">
        <f>SUM(J53:J59)</f>
        <v>115</v>
      </c>
      <c r="K60" s="48">
        <f>SUM(K53:K59)</f>
        <v>11438050</v>
      </c>
      <c r="L60" s="48">
        <f>SUM(L53:L59)</f>
        <v>768085902.43999994</v>
      </c>
      <c r="M60" s="48">
        <v>4</v>
      </c>
      <c r="N60" s="52" t="s">
        <v>14</v>
      </c>
    </row>
    <row r="61" spans="1:14" ht="18" customHeight="1">
      <c r="A61" s="36" t="s">
        <v>18</v>
      </c>
      <c r="B61" s="133" t="s">
        <v>29</v>
      </c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</row>
    <row r="62" spans="1:14" ht="18" customHeight="1">
      <c r="A62" s="54" t="s">
        <v>406</v>
      </c>
      <c r="B62" s="54" t="s">
        <v>218</v>
      </c>
      <c r="C62" s="51">
        <v>0.4</v>
      </c>
      <c r="D62" s="51">
        <v>0.4</v>
      </c>
      <c r="E62" s="51">
        <v>0.4</v>
      </c>
      <c r="F62" s="41">
        <v>0.4</v>
      </c>
      <c r="G62" s="51">
        <v>0.4</v>
      </c>
      <c r="H62" s="51">
        <v>0.4</v>
      </c>
      <c r="I62" s="42">
        <v>0</v>
      </c>
      <c r="J62" s="43">
        <v>1</v>
      </c>
      <c r="K62" s="43">
        <v>2485</v>
      </c>
      <c r="L62" s="43">
        <v>994</v>
      </c>
      <c r="M62" s="44">
        <v>1</v>
      </c>
      <c r="N62" s="45" t="s">
        <v>219</v>
      </c>
    </row>
    <row r="63" spans="1:14" ht="18" customHeight="1">
      <c r="A63" s="54" t="s">
        <v>221</v>
      </c>
      <c r="B63" s="54" t="s">
        <v>222</v>
      </c>
      <c r="C63" s="51">
        <v>3.07</v>
      </c>
      <c r="D63" s="51">
        <v>3.07</v>
      </c>
      <c r="E63" s="51">
        <v>3.07</v>
      </c>
      <c r="F63" s="41">
        <v>3.07</v>
      </c>
      <c r="G63" s="51">
        <v>3.07</v>
      </c>
      <c r="H63" s="51">
        <v>3.06</v>
      </c>
      <c r="I63" s="42">
        <v>0.32679738562091387</v>
      </c>
      <c r="J63" s="43">
        <v>1</v>
      </c>
      <c r="K63" s="43">
        <v>48568</v>
      </c>
      <c r="L63" s="43">
        <v>149103.76</v>
      </c>
      <c r="M63" s="44">
        <v>1</v>
      </c>
      <c r="N63" s="45" t="s">
        <v>224</v>
      </c>
    </row>
    <row r="64" spans="1:14" ht="18" customHeight="1">
      <c r="A64" s="54" t="s">
        <v>359</v>
      </c>
      <c r="B64" s="54" t="s">
        <v>204</v>
      </c>
      <c r="C64" s="51">
        <v>6.45</v>
      </c>
      <c r="D64" s="51">
        <v>6.45</v>
      </c>
      <c r="E64" s="51">
        <v>6.45</v>
      </c>
      <c r="F64" s="41">
        <v>6.45</v>
      </c>
      <c r="G64" s="51">
        <v>6.45</v>
      </c>
      <c r="H64" s="51">
        <v>6.45</v>
      </c>
      <c r="I64" s="42">
        <v>0</v>
      </c>
      <c r="J64" s="43">
        <v>2</v>
      </c>
      <c r="K64" s="43">
        <v>2298484</v>
      </c>
      <c r="L64" s="43">
        <v>14825221.800000001</v>
      </c>
      <c r="M64" s="44">
        <v>1</v>
      </c>
      <c r="N64" s="45" t="s">
        <v>205</v>
      </c>
    </row>
    <row r="65" spans="1:14" ht="18" customHeight="1">
      <c r="A65" s="54" t="s">
        <v>394</v>
      </c>
      <c r="B65" s="54" t="s">
        <v>362</v>
      </c>
      <c r="C65" s="51">
        <v>4.5999999999999996</v>
      </c>
      <c r="D65" s="51">
        <v>5</v>
      </c>
      <c r="E65" s="51">
        <v>4.5999999999999996</v>
      </c>
      <c r="F65" s="41">
        <v>4.6100000000000003</v>
      </c>
      <c r="G65" s="51">
        <v>4.8</v>
      </c>
      <c r="H65" s="51">
        <v>4.5999999999999996</v>
      </c>
      <c r="I65" s="42">
        <v>4.3478260869565188</v>
      </c>
      <c r="J65" s="43">
        <v>7</v>
      </c>
      <c r="K65" s="43">
        <v>926505</v>
      </c>
      <c r="L65" s="43">
        <v>4273476.4000000004</v>
      </c>
      <c r="M65" s="44">
        <v>4</v>
      </c>
      <c r="N65" s="45" t="s">
        <v>363</v>
      </c>
    </row>
    <row r="66" spans="1:14" ht="18" customHeight="1">
      <c r="A66" s="54" t="s">
        <v>364</v>
      </c>
      <c r="B66" s="54" t="s">
        <v>188</v>
      </c>
      <c r="C66" s="51">
        <v>11.35</v>
      </c>
      <c r="D66" s="51">
        <v>11.35</v>
      </c>
      <c r="E66" s="51">
        <v>11.35</v>
      </c>
      <c r="F66" s="41">
        <v>11.35</v>
      </c>
      <c r="G66" s="51">
        <v>11.35</v>
      </c>
      <c r="H66" s="51">
        <v>11.4</v>
      </c>
      <c r="I66" s="42">
        <v>-0.43859649122807154</v>
      </c>
      <c r="J66" s="43">
        <v>2</v>
      </c>
      <c r="K66" s="43">
        <v>2579</v>
      </c>
      <c r="L66" s="43">
        <v>29271.65</v>
      </c>
      <c r="M66" s="44">
        <v>2</v>
      </c>
      <c r="N66" s="45" t="s">
        <v>193</v>
      </c>
    </row>
    <row r="67" spans="1:14" ht="18" customHeight="1">
      <c r="A67" s="54" t="s">
        <v>365</v>
      </c>
      <c r="B67" s="54" t="s">
        <v>366</v>
      </c>
      <c r="C67" s="51">
        <v>9.1999999999999993</v>
      </c>
      <c r="D67" s="51">
        <v>9.1999999999999993</v>
      </c>
      <c r="E67" s="51">
        <v>6.9</v>
      </c>
      <c r="F67" s="41">
        <v>7.41</v>
      </c>
      <c r="G67" s="41">
        <v>7.69</v>
      </c>
      <c r="H67" s="41">
        <v>9.1999999999999993</v>
      </c>
      <c r="I67" s="42">
        <v>-16.413043478260857</v>
      </c>
      <c r="J67" s="43">
        <v>79</v>
      </c>
      <c r="K67" s="43">
        <v>915280</v>
      </c>
      <c r="L67" s="43">
        <v>6779330.5800000001</v>
      </c>
      <c r="M67" s="44">
        <v>5</v>
      </c>
      <c r="N67" s="45" t="s">
        <v>367</v>
      </c>
    </row>
    <row r="68" spans="1:14" ht="18" customHeight="1">
      <c r="A68" s="136" t="s">
        <v>19</v>
      </c>
      <c r="B68" s="136"/>
      <c r="C68" s="136"/>
      <c r="D68" s="136"/>
      <c r="E68" s="136"/>
      <c r="F68" s="136"/>
      <c r="G68" s="136"/>
      <c r="H68" s="136"/>
      <c r="I68" s="136"/>
      <c r="J68" s="47">
        <f>SUM(J62:J67)</f>
        <v>92</v>
      </c>
      <c r="K68" s="48">
        <f>SUM(K62:K67)</f>
        <v>4193901</v>
      </c>
      <c r="L68" s="48">
        <f>SUM(L62:L67)</f>
        <v>26057398.189999998</v>
      </c>
      <c r="M68" s="48">
        <v>5</v>
      </c>
      <c r="N68" s="52" t="s">
        <v>14</v>
      </c>
    </row>
    <row r="69" spans="1:14" ht="18" customHeight="1">
      <c r="A69" s="136" t="s">
        <v>20</v>
      </c>
      <c r="B69" s="136"/>
      <c r="C69" s="136"/>
      <c r="D69" s="136"/>
      <c r="E69" s="136"/>
      <c r="F69" s="136"/>
      <c r="G69" s="136"/>
      <c r="H69" s="136"/>
      <c r="I69" s="136"/>
      <c r="J69" s="48">
        <f>J68+J60+J51+J35+J28+J23+J19</f>
        <v>2740</v>
      </c>
      <c r="K69" s="48">
        <f>K68+K60+K51+K35+K28+K23+K19</f>
        <v>1056942385</v>
      </c>
      <c r="L69" s="48">
        <f>L68+L60+L51+L35+L28+L23+L19</f>
        <v>2579857329.04</v>
      </c>
      <c r="M69" s="55">
        <v>5</v>
      </c>
      <c r="N69" s="56" t="s">
        <v>21</v>
      </c>
    </row>
    <row r="70" spans="1:14" ht="20.100000000000001" customHeight="1">
      <c r="J70" s="19"/>
      <c r="K70" s="19"/>
      <c r="L70" s="19"/>
      <c r="M70" s="4"/>
    </row>
    <row r="71" spans="1:14" ht="20.100000000000001" customHeight="1">
      <c r="J71" s="4"/>
      <c r="K71" s="4"/>
      <c r="L71" s="4"/>
      <c r="M71" s="19"/>
      <c r="N71" s="19"/>
    </row>
    <row r="72" spans="1:14" ht="20.100000000000001" customHeight="1">
      <c r="K72" s="7"/>
      <c r="L72" s="7"/>
    </row>
    <row r="73" spans="1:14" ht="20.100000000000001" customHeight="1"/>
  </sheetData>
  <mergeCells count="22">
    <mergeCell ref="M52:N52"/>
    <mergeCell ref="B4:N4"/>
    <mergeCell ref="C19:I19"/>
    <mergeCell ref="A52:B52"/>
    <mergeCell ref="C20:N20"/>
    <mergeCell ref="C29:N29"/>
    <mergeCell ref="B1:N1"/>
    <mergeCell ref="B36:N36"/>
    <mergeCell ref="A69:B69"/>
    <mergeCell ref="C69:I69"/>
    <mergeCell ref="A51:B51"/>
    <mergeCell ref="C51:I51"/>
    <mergeCell ref="C24:N24"/>
    <mergeCell ref="A68:B68"/>
    <mergeCell ref="C60:I60"/>
    <mergeCell ref="B61:N61"/>
    <mergeCell ref="A60:B60"/>
    <mergeCell ref="C68:I68"/>
    <mergeCell ref="A39:B39"/>
    <mergeCell ref="M39:N39"/>
    <mergeCell ref="B37:N37"/>
    <mergeCell ref="B2:N2"/>
  </mergeCells>
  <printOptions horizontalCentered="1"/>
  <pageMargins left="0" right="0" top="0" bottom="1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rightToLeft="1" topLeftCell="A7" zoomScaleNormal="100" workbookViewId="0">
      <selection activeCell="B22" sqref="B22:O22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80" t="s">
        <v>425</v>
      </c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</row>
    <row r="2" spans="1:15" s="20" customFormat="1" ht="23.25" customHeight="1">
      <c r="B2" s="29" t="s">
        <v>5</v>
      </c>
      <c r="C2" s="182" t="s">
        <v>426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84" t="s">
        <v>3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</row>
    <row r="5" spans="1:15" ht="21.6" customHeight="1">
      <c r="B5" s="61" t="s">
        <v>248</v>
      </c>
      <c r="C5" s="61" t="s">
        <v>106</v>
      </c>
      <c r="D5" s="71">
        <v>0.61</v>
      </c>
      <c r="E5" s="71">
        <v>0.63</v>
      </c>
      <c r="F5" s="71">
        <v>0.61</v>
      </c>
      <c r="G5" s="71">
        <v>0.61</v>
      </c>
      <c r="H5" s="71">
        <v>0.61</v>
      </c>
      <c r="I5" s="71">
        <v>0.61</v>
      </c>
      <c r="J5" s="72">
        <v>0</v>
      </c>
      <c r="K5" s="73">
        <v>30</v>
      </c>
      <c r="L5" s="73">
        <v>23315781</v>
      </c>
      <c r="M5" s="73">
        <v>14255368.220000001</v>
      </c>
      <c r="N5" s="74">
        <v>4</v>
      </c>
      <c r="O5" s="12" t="s">
        <v>107</v>
      </c>
    </row>
    <row r="6" spans="1:15" ht="21.6" customHeight="1">
      <c r="B6" s="61" t="s">
        <v>399</v>
      </c>
      <c r="C6" s="61" t="s">
        <v>246</v>
      </c>
      <c r="D6" s="71">
        <v>0.28999999999999998</v>
      </c>
      <c r="E6" s="71">
        <v>0.28999999999999998</v>
      </c>
      <c r="F6" s="71">
        <v>0.27</v>
      </c>
      <c r="G6" s="71">
        <v>0.27</v>
      </c>
      <c r="H6" s="71">
        <v>0.27</v>
      </c>
      <c r="I6" s="71">
        <v>0.27</v>
      </c>
      <c r="J6" s="72">
        <v>0</v>
      </c>
      <c r="K6" s="73">
        <v>4</v>
      </c>
      <c r="L6" s="73">
        <v>605481</v>
      </c>
      <c r="M6" s="73">
        <v>166479.87</v>
      </c>
      <c r="N6" s="74">
        <v>1</v>
      </c>
      <c r="O6" s="12" t="s">
        <v>247</v>
      </c>
    </row>
    <row r="7" spans="1:15" ht="21.6" customHeight="1">
      <c r="B7" s="61" t="s">
        <v>190</v>
      </c>
      <c r="C7" s="61" t="s">
        <v>189</v>
      </c>
      <c r="D7" s="71">
        <v>0.11</v>
      </c>
      <c r="E7" s="71">
        <v>0.11</v>
      </c>
      <c r="F7" s="71">
        <v>0.11</v>
      </c>
      <c r="G7" s="71">
        <v>0.11</v>
      </c>
      <c r="H7" s="71">
        <v>0.11</v>
      </c>
      <c r="I7" s="71">
        <v>0.11</v>
      </c>
      <c r="J7" s="72">
        <v>0</v>
      </c>
      <c r="K7" s="73">
        <v>1</v>
      </c>
      <c r="L7" s="73">
        <v>135</v>
      </c>
      <c r="M7" s="73">
        <v>14.85</v>
      </c>
      <c r="N7" s="74">
        <v>1</v>
      </c>
      <c r="O7" s="12" t="s">
        <v>249</v>
      </c>
    </row>
    <row r="8" spans="1:15" ht="21.6" customHeight="1">
      <c r="B8" s="61" t="s">
        <v>402</v>
      </c>
      <c r="C8" s="61" t="s">
        <v>200</v>
      </c>
      <c r="D8" s="71">
        <v>0.25</v>
      </c>
      <c r="E8" s="71">
        <v>0.28999999999999998</v>
      </c>
      <c r="F8" s="71">
        <v>0.25</v>
      </c>
      <c r="G8" s="71">
        <v>0.28999999999999998</v>
      </c>
      <c r="H8" s="71">
        <v>0.28999999999999998</v>
      </c>
      <c r="I8" s="71">
        <v>0.25</v>
      </c>
      <c r="J8" s="72">
        <v>15.999999999999993</v>
      </c>
      <c r="K8" s="73">
        <v>5</v>
      </c>
      <c r="L8" s="73">
        <v>113300</v>
      </c>
      <c r="M8" s="73">
        <v>28333</v>
      </c>
      <c r="N8" s="74">
        <v>5</v>
      </c>
      <c r="O8" s="12" t="s">
        <v>203</v>
      </c>
    </row>
    <row r="9" spans="1:15" ht="21.6" customHeight="1">
      <c r="B9" s="61" t="s">
        <v>400</v>
      </c>
      <c r="C9" s="61" t="s">
        <v>152</v>
      </c>
      <c r="D9" s="71">
        <v>0.22</v>
      </c>
      <c r="E9" s="71">
        <v>0.28000000000000003</v>
      </c>
      <c r="F9" s="71">
        <v>0.22</v>
      </c>
      <c r="G9" s="71">
        <v>0.23</v>
      </c>
      <c r="H9" s="71">
        <v>0.23</v>
      </c>
      <c r="I9" s="71">
        <v>0.24</v>
      </c>
      <c r="J9" s="72">
        <v>-4.1666666666666625</v>
      </c>
      <c r="K9" s="73">
        <v>15</v>
      </c>
      <c r="L9" s="73">
        <v>1637745</v>
      </c>
      <c r="M9" s="73">
        <v>369981.32</v>
      </c>
      <c r="N9" s="74">
        <v>4</v>
      </c>
      <c r="O9" s="12" t="s">
        <v>153</v>
      </c>
    </row>
    <row r="10" spans="1:15" ht="21.6" customHeight="1">
      <c r="B10" s="61" t="s">
        <v>429</v>
      </c>
      <c r="C10" s="61" t="s">
        <v>294</v>
      </c>
      <c r="D10" s="71">
        <v>0.05</v>
      </c>
      <c r="E10" s="71">
        <v>0.05</v>
      </c>
      <c r="F10" s="71">
        <v>0.05</v>
      </c>
      <c r="G10" s="71">
        <v>0.05</v>
      </c>
      <c r="H10" s="71">
        <v>0.05</v>
      </c>
      <c r="I10" s="71">
        <v>0.06</v>
      </c>
      <c r="J10" s="72">
        <v>-16.666666666666664</v>
      </c>
      <c r="K10" s="73">
        <v>1</v>
      </c>
      <c r="L10" s="73">
        <v>10000000</v>
      </c>
      <c r="M10" s="73">
        <v>500000</v>
      </c>
      <c r="N10" s="74">
        <v>1</v>
      </c>
      <c r="O10" s="12" t="s">
        <v>295</v>
      </c>
    </row>
    <row r="11" spans="1:15" ht="20.100000000000001" customHeight="1">
      <c r="B11" s="186" t="s">
        <v>13</v>
      </c>
      <c r="C11" s="186"/>
      <c r="D11" s="185"/>
      <c r="E11" s="185"/>
      <c r="F11" s="185"/>
      <c r="G11" s="185"/>
      <c r="H11" s="185"/>
      <c r="I11" s="185"/>
      <c r="J11" s="185"/>
      <c r="K11" s="76">
        <f>SUM(K5:K10)</f>
        <v>56</v>
      </c>
      <c r="L11" s="76">
        <f>SUM(L5:L10)</f>
        <v>35672442</v>
      </c>
      <c r="M11" s="76">
        <f>SUM(M5:M10)</f>
        <v>15320177.26</v>
      </c>
      <c r="N11" s="75">
        <v>5</v>
      </c>
      <c r="O11" s="77" t="s">
        <v>14</v>
      </c>
    </row>
    <row r="12" spans="1:15" ht="20.100000000000001" customHeight="1">
      <c r="B12" s="85" t="s">
        <v>114</v>
      </c>
      <c r="C12" s="184"/>
      <c r="D12" s="184" t="s">
        <v>116</v>
      </c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</row>
    <row r="13" spans="1:15" ht="21.6" customHeight="1">
      <c r="B13" s="61" t="s">
        <v>306</v>
      </c>
      <c r="C13" s="61" t="s">
        <v>307</v>
      </c>
      <c r="D13" s="71">
        <v>1</v>
      </c>
      <c r="E13" s="71">
        <v>1.87</v>
      </c>
      <c r="F13" s="71">
        <v>1</v>
      </c>
      <c r="G13" s="71">
        <v>1.87</v>
      </c>
      <c r="H13" s="71">
        <v>1.87</v>
      </c>
      <c r="I13" s="71">
        <v>0.91</v>
      </c>
      <c r="J13" s="72">
        <v>105.49450549450552</v>
      </c>
      <c r="K13" s="73">
        <v>14</v>
      </c>
      <c r="L13" s="73">
        <v>2570758</v>
      </c>
      <c r="M13" s="73">
        <v>3955642.48</v>
      </c>
      <c r="N13" s="74">
        <v>4</v>
      </c>
      <c r="O13" s="12" t="s">
        <v>308</v>
      </c>
    </row>
    <row r="14" spans="1:15" ht="20.100000000000001" customHeight="1">
      <c r="B14" s="186" t="s">
        <v>115</v>
      </c>
      <c r="C14" s="186"/>
      <c r="D14" s="185"/>
      <c r="E14" s="185"/>
      <c r="F14" s="185"/>
      <c r="G14" s="185"/>
      <c r="H14" s="185"/>
      <c r="I14" s="185"/>
      <c r="J14" s="185"/>
      <c r="K14" s="76">
        <f>K13</f>
        <v>14</v>
      </c>
      <c r="L14" s="76">
        <f t="shared" ref="L14:M14" si="0">L13</f>
        <v>2570758</v>
      </c>
      <c r="M14" s="76">
        <f t="shared" si="0"/>
        <v>3955642.48</v>
      </c>
      <c r="N14" s="75">
        <v>4</v>
      </c>
      <c r="O14" s="77" t="s">
        <v>14</v>
      </c>
    </row>
    <row r="15" spans="1:15" ht="20.100000000000001" customHeight="1">
      <c r="B15" s="85" t="s">
        <v>28</v>
      </c>
      <c r="C15" s="184" t="s">
        <v>30</v>
      </c>
      <c r="D15" s="184" t="s">
        <v>31</v>
      </c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</row>
    <row r="16" spans="1:15" ht="21.6" customHeight="1">
      <c r="B16" s="61" t="s">
        <v>388</v>
      </c>
      <c r="C16" s="61" t="s">
        <v>201</v>
      </c>
      <c r="D16" s="71">
        <v>2.1</v>
      </c>
      <c r="E16" s="71">
        <v>2.1</v>
      </c>
      <c r="F16" s="71">
        <v>2.06</v>
      </c>
      <c r="G16" s="71">
        <v>2.1</v>
      </c>
      <c r="H16" s="71">
        <v>2.06</v>
      </c>
      <c r="I16" s="71">
        <v>2.15</v>
      </c>
      <c r="J16" s="72">
        <v>-4.1860465116279055</v>
      </c>
      <c r="K16" s="73">
        <v>11</v>
      </c>
      <c r="L16" s="73">
        <v>1121296</v>
      </c>
      <c r="M16" s="73">
        <v>2352721.6</v>
      </c>
      <c r="N16" s="74">
        <v>3</v>
      </c>
      <c r="O16" s="12" t="s">
        <v>202</v>
      </c>
    </row>
    <row r="17" spans="2:15" ht="20.100000000000001" customHeight="1">
      <c r="B17" s="186" t="s">
        <v>390</v>
      </c>
      <c r="C17" s="186"/>
      <c r="D17" s="185"/>
      <c r="E17" s="185"/>
      <c r="F17" s="185"/>
      <c r="G17" s="185"/>
      <c r="H17" s="185"/>
      <c r="I17" s="185"/>
      <c r="J17" s="185"/>
      <c r="K17" s="76">
        <f>SUM(K16)</f>
        <v>11</v>
      </c>
      <c r="L17" s="76">
        <f>SUM(L16)</f>
        <v>1121296</v>
      </c>
      <c r="M17" s="76">
        <f>SUM(M16)</f>
        <v>2352721.6</v>
      </c>
      <c r="N17" s="75">
        <v>3</v>
      </c>
      <c r="O17" s="77" t="s">
        <v>14</v>
      </c>
    </row>
    <row r="18" spans="2:15" ht="20.100000000000001" customHeight="1">
      <c r="B18" s="85" t="s">
        <v>76</v>
      </c>
      <c r="C18" s="184" t="s">
        <v>96</v>
      </c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</row>
    <row r="19" spans="2:15" ht="21.6" customHeight="1">
      <c r="B19" s="61" t="s">
        <v>81</v>
      </c>
      <c r="C19" s="61" t="s">
        <v>82</v>
      </c>
      <c r="D19" s="71">
        <v>2.99</v>
      </c>
      <c r="E19" s="71">
        <v>3.4</v>
      </c>
      <c r="F19" s="71">
        <v>2.9</v>
      </c>
      <c r="G19" s="71">
        <v>3.05</v>
      </c>
      <c r="H19" s="71">
        <v>3.04</v>
      </c>
      <c r="I19" s="71">
        <v>3</v>
      </c>
      <c r="J19" s="72">
        <v>1.3333333333333419</v>
      </c>
      <c r="K19" s="73">
        <v>60</v>
      </c>
      <c r="L19" s="73">
        <v>6125811</v>
      </c>
      <c r="M19" s="73">
        <v>18417446.02</v>
      </c>
      <c r="N19" s="74">
        <v>5</v>
      </c>
      <c r="O19" s="12" t="s">
        <v>83</v>
      </c>
    </row>
    <row r="20" spans="2:15" ht="20.100000000000001" customHeight="1">
      <c r="B20" s="186" t="s">
        <v>171</v>
      </c>
      <c r="C20" s="186"/>
      <c r="D20" s="185"/>
      <c r="E20" s="185"/>
      <c r="F20" s="185"/>
      <c r="G20" s="185"/>
      <c r="H20" s="185"/>
      <c r="I20" s="185"/>
      <c r="J20" s="185"/>
      <c r="K20" s="76">
        <f>SUM(K19:K19)</f>
        <v>60</v>
      </c>
      <c r="L20" s="76">
        <f>SUM(L19:L19)</f>
        <v>6125811</v>
      </c>
      <c r="M20" s="76">
        <f>SUM(M19:M19)</f>
        <v>18417446.02</v>
      </c>
      <c r="N20" s="75">
        <v>5</v>
      </c>
      <c r="O20" s="77" t="s">
        <v>14</v>
      </c>
    </row>
    <row r="21" spans="2:15" ht="20.100000000000001" customHeight="1">
      <c r="B21" s="85" t="s">
        <v>16</v>
      </c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 t="s">
        <v>63</v>
      </c>
      <c r="O21" s="184"/>
    </row>
    <row r="22" spans="2:15" ht="21.6" customHeight="1">
      <c r="B22" s="61" t="s">
        <v>382</v>
      </c>
      <c r="C22" s="61" t="s">
        <v>172</v>
      </c>
      <c r="D22" s="71">
        <v>33</v>
      </c>
      <c r="E22" s="71">
        <v>33</v>
      </c>
      <c r="F22" s="71">
        <v>33</v>
      </c>
      <c r="G22" s="71">
        <v>33</v>
      </c>
      <c r="H22" s="71">
        <v>33</v>
      </c>
      <c r="I22" s="71">
        <v>33</v>
      </c>
      <c r="J22" s="72">
        <v>0</v>
      </c>
      <c r="K22" s="73">
        <v>1</v>
      </c>
      <c r="L22" s="73">
        <v>301</v>
      </c>
      <c r="M22" s="73">
        <v>9933</v>
      </c>
      <c r="N22" s="74">
        <v>1</v>
      </c>
      <c r="O22" s="12" t="s">
        <v>173</v>
      </c>
    </row>
    <row r="23" spans="2:15" ht="20.100000000000001" customHeight="1">
      <c r="B23" s="186" t="s">
        <v>17</v>
      </c>
      <c r="C23" s="186"/>
      <c r="D23" s="185"/>
      <c r="E23" s="185"/>
      <c r="F23" s="185"/>
      <c r="G23" s="185"/>
      <c r="H23" s="185"/>
      <c r="I23" s="185"/>
      <c r="J23" s="185"/>
      <c r="K23" s="76">
        <f>SUM(K22)</f>
        <v>1</v>
      </c>
      <c r="L23" s="76">
        <f>SUM(L22)</f>
        <v>301</v>
      </c>
      <c r="M23" s="76">
        <f>SUM(M22)</f>
        <v>9933</v>
      </c>
      <c r="N23" s="75">
        <v>1</v>
      </c>
      <c r="O23" s="77" t="s">
        <v>14</v>
      </c>
    </row>
    <row r="24" spans="2:15" ht="20.100000000000001" customHeight="1">
      <c r="B24" s="186" t="s">
        <v>20</v>
      </c>
      <c r="C24" s="186"/>
      <c r="D24" s="185"/>
      <c r="E24" s="185"/>
      <c r="F24" s="185"/>
      <c r="G24" s="185"/>
      <c r="H24" s="185"/>
      <c r="I24" s="185"/>
      <c r="J24" s="185"/>
      <c r="K24" s="76">
        <f>K23+K20+K17+K14+K11</f>
        <v>142</v>
      </c>
      <c r="L24" s="76">
        <f>L23+L20+L17+L14+L11</f>
        <v>45490608</v>
      </c>
      <c r="M24" s="76">
        <f>M23+M20+M17+M14+M11</f>
        <v>40055920.359999999</v>
      </c>
      <c r="N24" s="75">
        <v>5</v>
      </c>
      <c r="O24" s="77" t="s">
        <v>14</v>
      </c>
    </row>
    <row r="25" spans="2:15">
      <c r="L25" s="3"/>
      <c r="M25" s="3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</sheetData>
  <mergeCells count="19">
    <mergeCell ref="B24:C24"/>
    <mergeCell ref="D24:J24"/>
    <mergeCell ref="B20:C20"/>
    <mergeCell ref="B23:C23"/>
    <mergeCell ref="D23:J23"/>
    <mergeCell ref="D20:J20"/>
    <mergeCell ref="C21:O21"/>
    <mergeCell ref="C1:O1"/>
    <mergeCell ref="C2:O2"/>
    <mergeCell ref="C4:O4"/>
    <mergeCell ref="D11:J11"/>
    <mergeCell ref="C18:O18"/>
    <mergeCell ref="B17:C17"/>
    <mergeCell ref="D17:J17"/>
    <mergeCell ref="C15:O15"/>
    <mergeCell ref="B11:C11"/>
    <mergeCell ref="C12:O12"/>
    <mergeCell ref="B14:C14"/>
    <mergeCell ref="D14:J14"/>
  </mergeCells>
  <pageMargins left="0.70866141732283505" right="0.70866141732283505" top="0.74803149606299202" bottom="0" header="0.31496062992126" footer="0"/>
  <pageSetup paperSize="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8"/>
  <sheetViews>
    <sheetView rightToLeft="1" topLeftCell="A3" zoomScaleNormal="100" workbookViewId="0">
      <selection activeCell="B22" sqref="B22:O22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87" t="s">
        <v>423</v>
      </c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</row>
    <row r="2" spans="2:15" s="2" customFormat="1" ht="27.75" customHeight="1">
      <c r="B2" s="27" t="s">
        <v>5</v>
      </c>
      <c r="C2" s="177" t="s">
        <v>424</v>
      </c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84" t="s">
        <v>3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</row>
    <row r="5" spans="2:15" ht="20.100000000000001" customHeight="1">
      <c r="B5" s="78" t="s">
        <v>228</v>
      </c>
      <c r="C5" s="79" t="s">
        <v>229</v>
      </c>
      <c r="D5" s="80">
        <v>0.14000000000000001</v>
      </c>
      <c r="E5" s="80">
        <v>0.14000000000000001</v>
      </c>
      <c r="F5" s="80">
        <v>0.13</v>
      </c>
      <c r="G5" s="80">
        <v>0.13</v>
      </c>
      <c r="H5" s="80">
        <v>0.13</v>
      </c>
      <c r="I5" s="80">
        <v>0.14000000000000001</v>
      </c>
      <c r="J5" s="81">
        <v>-7.1428571428571512</v>
      </c>
      <c r="K5" s="82">
        <v>246</v>
      </c>
      <c r="L5" s="83">
        <v>511824478</v>
      </c>
      <c r="M5" s="83">
        <v>67217717.640000001</v>
      </c>
      <c r="N5" s="84">
        <v>5</v>
      </c>
      <c r="O5" s="24" t="s">
        <v>230</v>
      </c>
    </row>
    <row r="6" spans="2:15" ht="20.100000000000001" customHeight="1">
      <c r="B6" s="186" t="s">
        <v>13</v>
      </c>
      <c r="C6" s="186"/>
      <c r="D6" s="185"/>
      <c r="E6" s="185"/>
      <c r="F6" s="185"/>
      <c r="G6" s="185"/>
      <c r="H6" s="185"/>
      <c r="I6" s="185"/>
      <c r="J6" s="185"/>
      <c r="K6" s="76">
        <f>SUM(K5:K5)</f>
        <v>246</v>
      </c>
      <c r="L6" s="76">
        <f>SUM(L5:L5)</f>
        <v>511824478</v>
      </c>
      <c r="M6" s="76">
        <f>SUM(M5:M5)</f>
        <v>67217717.640000001</v>
      </c>
      <c r="N6" s="75">
        <v>5</v>
      </c>
      <c r="O6" s="77" t="s">
        <v>14</v>
      </c>
    </row>
    <row r="7" spans="2:15" ht="20.100000000000001" customHeight="1">
      <c r="B7" s="85" t="s">
        <v>28</v>
      </c>
      <c r="C7" s="184" t="s">
        <v>31</v>
      </c>
      <c r="D7" s="184" t="s">
        <v>31</v>
      </c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</row>
    <row r="8" spans="2:15" ht="20.100000000000001" customHeight="1">
      <c r="B8" s="78" t="s">
        <v>375</v>
      </c>
      <c r="C8" s="79" t="s">
        <v>178</v>
      </c>
      <c r="D8" s="80">
        <v>1.76</v>
      </c>
      <c r="E8" s="80">
        <v>1.76</v>
      </c>
      <c r="F8" s="80">
        <v>1.7</v>
      </c>
      <c r="G8" s="80">
        <v>1.74</v>
      </c>
      <c r="H8" s="80">
        <v>1.7</v>
      </c>
      <c r="I8" s="80">
        <v>1.76</v>
      </c>
      <c r="J8" s="81">
        <v>-3.4090909090909172</v>
      </c>
      <c r="K8" s="82">
        <v>6</v>
      </c>
      <c r="L8" s="83">
        <v>51474</v>
      </c>
      <c r="M8" s="83">
        <v>89668.58</v>
      </c>
      <c r="N8" s="84">
        <v>3</v>
      </c>
      <c r="O8" s="24" t="s">
        <v>180</v>
      </c>
    </row>
    <row r="9" spans="2:15" ht="20.100000000000001" customHeight="1">
      <c r="B9" s="78" t="s">
        <v>430</v>
      </c>
      <c r="C9" s="79" t="s">
        <v>214</v>
      </c>
      <c r="D9" s="80">
        <v>0.97</v>
      </c>
      <c r="E9" s="80">
        <v>0.97</v>
      </c>
      <c r="F9" s="80">
        <v>0.95</v>
      </c>
      <c r="G9" s="80">
        <v>0.96</v>
      </c>
      <c r="H9" s="80">
        <v>0.95</v>
      </c>
      <c r="I9" s="80">
        <v>0.97</v>
      </c>
      <c r="J9" s="81">
        <v>-2.0618556701030966</v>
      </c>
      <c r="K9" s="82">
        <v>9</v>
      </c>
      <c r="L9" s="83">
        <v>35312</v>
      </c>
      <c r="M9" s="83">
        <v>33910.879999999997</v>
      </c>
      <c r="N9" s="84">
        <v>3</v>
      </c>
      <c r="O9" s="24" t="s">
        <v>215</v>
      </c>
    </row>
    <row r="10" spans="2:15" ht="20.100000000000001" customHeight="1">
      <c r="B10" s="186" t="s">
        <v>94</v>
      </c>
      <c r="C10" s="186"/>
      <c r="D10" s="185"/>
      <c r="E10" s="185"/>
      <c r="F10" s="185"/>
      <c r="G10" s="185"/>
      <c r="H10" s="185"/>
      <c r="I10" s="185"/>
      <c r="J10" s="185"/>
      <c r="K10" s="76">
        <f>SUM(K8:K9)</f>
        <v>15</v>
      </c>
      <c r="L10" s="76">
        <f>SUM(L8:L9)</f>
        <v>86786</v>
      </c>
      <c r="M10" s="76">
        <f>SUM(M8:M9)</f>
        <v>123579.45999999999</v>
      </c>
      <c r="N10" s="75">
        <v>3</v>
      </c>
      <c r="O10" s="77" t="s">
        <v>14</v>
      </c>
    </row>
    <row r="11" spans="2:15" ht="20.100000000000001" customHeight="1">
      <c r="B11" s="85" t="s">
        <v>76</v>
      </c>
      <c r="C11" s="184" t="s">
        <v>30</v>
      </c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</row>
    <row r="12" spans="2:15" ht="20.100000000000001" customHeight="1">
      <c r="B12" s="78" t="s">
        <v>387</v>
      </c>
      <c r="C12" s="79" t="s">
        <v>77</v>
      </c>
      <c r="D12" s="80">
        <v>1.77</v>
      </c>
      <c r="E12" s="80">
        <v>1.77</v>
      </c>
      <c r="F12" s="80">
        <v>1.75</v>
      </c>
      <c r="G12" s="80">
        <v>1.76</v>
      </c>
      <c r="H12" s="95">
        <v>1.76</v>
      </c>
      <c r="I12" s="95">
        <v>1.77</v>
      </c>
      <c r="J12" s="81">
        <v>-0.56497175141243527</v>
      </c>
      <c r="K12" s="82">
        <v>9</v>
      </c>
      <c r="L12" s="83">
        <v>1192091</v>
      </c>
      <c r="M12" s="83">
        <v>2099320.16</v>
      </c>
      <c r="N12" s="84">
        <v>4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1.41</v>
      </c>
      <c r="E13" s="80">
        <v>1.42</v>
      </c>
      <c r="F13" s="80">
        <v>1.34</v>
      </c>
      <c r="G13" s="80">
        <v>1.39</v>
      </c>
      <c r="H13" s="80">
        <v>1.39</v>
      </c>
      <c r="I13" s="80">
        <v>1.41</v>
      </c>
      <c r="J13" s="81">
        <v>-1.4184397163120588</v>
      </c>
      <c r="K13" s="82">
        <v>116</v>
      </c>
      <c r="L13" s="83">
        <v>32321586</v>
      </c>
      <c r="M13" s="83">
        <v>44821702.019999996</v>
      </c>
      <c r="N13" s="84">
        <v>5</v>
      </c>
      <c r="O13" s="24" t="s">
        <v>343</v>
      </c>
    </row>
    <row r="14" spans="2:15" ht="20.100000000000001" customHeight="1">
      <c r="B14" s="78" t="s">
        <v>401</v>
      </c>
      <c r="C14" s="79" t="s">
        <v>145</v>
      </c>
      <c r="D14" s="80">
        <v>1.88</v>
      </c>
      <c r="E14" s="80">
        <v>2.0499999999999998</v>
      </c>
      <c r="F14" s="80">
        <v>1.88</v>
      </c>
      <c r="G14" s="80">
        <v>1.98</v>
      </c>
      <c r="H14" s="80">
        <v>2</v>
      </c>
      <c r="I14" s="80">
        <v>1.88</v>
      </c>
      <c r="J14" s="81">
        <v>6.3829787234042534</v>
      </c>
      <c r="K14" s="82">
        <v>27</v>
      </c>
      <c r="L14" s="83">
        <v>10762745</v>
      </c>
      <c r="M14" s="83">
        <v>21255816.380000003</v>
      </c>
      <c r="N14" s="84">
        <v>5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2.04</v>
      </c>
      <c r="E15" s="80">
        <v>2.25</v>
      </c>
      <c r="F15" s="80">
        <v>2.04</v>
      </c>
      <c r="G15" s="80">
        <v>2.17</v>
      </c>
      <c r="H15" s="80">
        <v>2.19</v>
      </c>
      <c r="I15" s="80">
        <v>2.1</v>
      </c>
      <c r="J15" s="81">
        <v>4.2857142857142705</v>
      </c>
      <c r="K15" s="82">
        <v>21</v>
      </c>
      <c r="L15" s="83">
        <v>1022779</v>
      </c>
      <c r="M15" s="83">
        <v>2214426.38</v>
      </c>
      <c r="N15" s="84">
        <v>3</v>
      </c>
      <c r="O15" s="24" t="s">
        <v>80</v>
      </c>
    </row>
    <row r="16" spans="2:15" ht="20.100000000000001" customHeight="1">
      <c r="B16" s="78" t="s">
        <v>349</v>
      </c>
      <c r="C16" s="79" t="s">
        <v>191</v>
      </c>
      <c r="D16" s="80">
        <v>1.2</v>
      </c>
      <c r="E16" s="80">
        <v>1.32</v>
      </c>
      <c r="F16" s="80">
        <v>1.2</v>
      </c>
      <c r="G16" s="80">
        <v>1.29</v>
      </c>
      <c r="H16" s="80">
        <v>1.32</v>
      </c>
      <c r="I16" s="80">
        <v>1.1499999999999999</v>
      </c>
      <c r="J16" s="81">
        <v>14.782608695652177</v>
      </c>
      <c r="K16" s="82">
        <v>41</v>
      </c>
      <c r="L16" s="83">
        <v>5129328</v>
      </c>
      <c r="M16" s="83">
        <v>6597500.1500000004</v>
      </c>
      <c r="N16" s="84">
        <v>5</v>
      </c>
      <c r="O16" s="24" t="s">
        <v>192</v>
      </c>
    </row>
    <row r="17" spans="2:15" ht="20.100000000000001" customHeight="1">
      <c r="B17" s="186" t="s">
        <v>383</v>
      </c>
      <c r="C17" s="186"/>
      <c r="D17" s="185"/>
      <c r="E17" s="185"/>
      <c r="F17" s="185"/>
      <c r="G17" s="185"/>
      <c r="H17" s="185"/>
      <c r="I17" s="185"/>
      <c r="J17" s="185"/>
      <c r="K17" s="76">
        <f>SUM(K12:K16)</f>
        <v>214</v>
      </c>
      <c r="L17" s="76">
        <f>SUM(L12:L16)</f>
        <v>50428529</v>
      </c>
      <c r="M17" s="76">
        <f>SUM(M12:M16)</f>
        <v>76988765.090000004</v>
      </c>
      <c r="N17" s="75">
        <v>5</v>
      </c>
      <c r="O17" s="77" t="s">
        <v>14</v>
      </c>
    </row>
    <row r="18" spans="2:15" ht="20.100000000000001" customHeight="1">
      <c r="B18" s="85" t="s">
        <v>16</v>
      </c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 t="s">
        <v>63</v>
      </c>
      <c r="O18" s="184"/>
    </row>
    <row r="19" spans="2:15" ht="20.100000000000001" customHeight="1">
      <c r="B19" s="78" t="s">
        <v>101</v>
      </c>
      <c r="C19" s="79" t="s">
        <v>102</v>
      </c>
      <c r="D19" s="80">
        <v>23.89</v>
      </c>
      <c r="E19" s="80">
        <v>23.89</v>
      </c>
      <c r="F19" s="80">
        <v>21</v>
      </c>
      <c r="G19" s="80">
        <v>21.28</v>
      </c>
      <c r="H19" s="80">
        <v>21</v>
      </c>
      <c r="I19" s="80">
        <v>23.89</v>
      </c>
      <c r="J19" s="81">
        <v>-12.097111762243618</v>
      </c>
      <c r="K19" s="82">
        <v>144</v>
      </c>
      <c r="L19" s="83">
        <v>6742886</v>
      </c>
      <c r="M19" s="83">
        <v>143503821.36000001</v>
      </c>
      <c r="N19" s="84">
        <v>4</v>
      </c>
      <c r="O19" s="24" t="s">
        <v>104</v>
      </c>
    </row>
    <row r="20" spans="2:15" ht="20.100000000000001" customHeight="1">
      <c r="B20" s="186" t="s">
        <v>17</v>
      </c>
      <c r="C20" s="186"/>
      <c r="D20" s="185"/>
      <c r="E20" s="185"/>
      <c r="F20" s="185"/>
      <c r="G20" s="185"/>
      <c r="H20" s="185"/>
      <c r="I20" s="185"/>
      <c r="J20" s="185"/>
      <c r="K20" s="76">
        <f>K19</f>
        <v>144</v>
      </c>
      <c r="L20" s="76">
        <f t="shared" ref="L20:M20" si="0">L19</f>
        <v>6742886</v>
      </c>
      <c r="M20" s="76">
        <f t="shared" si="0"/>
        <v>143503821.36000001</v>
      </c>
      <c r="N20" s="75">
        <v>4</v>
      </c>
      <c r="O20" s="77" t="s">
        <v>14</v>
      </c>
    </row>
    <row r="21" spans="2:15" ht="20.100000000000001" customHeight="1">
      <c r="B21" s="85" t="s">
        <v>18</v>
      </c>
      <c r="C21" s="184" t="s">
        <v>29</v>
      </c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 t="s">
        <v>29</v>
      </c>
      <c r="O21" s="184"/>
    </row>
    <row r="22" spans="2:15" ht="20.100000000000001" customHeight="1">
      <c r="B22" s="78" t="s">
        <v>360</v>
      </c>
      <c r="C22" s="79" t="s">
        <v>141</v>
      </c>
      <c r="D22" s="80">
        <v>4.91</v>
      </c>
      <c r="E22" s="80">
        <v>4.95</v>
      </c>
      <c r="F22" s="80">
        <v>4.9000000000000004</v>
      </c>
      <c r="G22" s="80">
        <v>4.93</v>
      </c>
      <c r="H22" s="80">
        <v>4.92</v>
      </c>
      <c r="I22" s="80">
        <v>4.91</v>
      </c>
      <c r="J22" s="81">
        <v>0.20366598778003286</v>
      </c>
      <c r="K22" s="82">
        <v>72</v>
      </c>
      <c r="L22" s="83">
        <v>8117953</v>
      </c>
      <c r="M22" s="83">
        <v>39990396.509999998</v>
      </c>
      <c r="N22" s="84">
        <v>5</v>
      </c>
      <c r="O22" s="24" t="s">
        <v>142</v>
      </c>
    </row>
    <row r="23" spans="2:15" ht="20.100000000000001" customHeight="1">
      <c r="B23" s="186" t="s">
        <v>19</v>
      </c>
      <c r="C23" s="186"/>
      <c r="D23" s="185"/>
      <c r="E23" s="185"/>
      <c r="F23" s="185"/>
      <c r="G23" s="185"/>
      <c r="H23" s="185"/>
      <c r="I23" s="185"/>
      <c r="J23" s="185"/>
      <c r="K23" s="76">
        <f>SUM(K22)</f>
        <v>72</v>
      </c>
      <c r="L23" s="76">
        <f>SUM(L22)</f>
        <v>8117953</v>
      </c>
      <c r="M23" s="76">
        <f>SUM(M22)</f>
        <v>39990396.509999998</v>
      </c>
      <c r="N23" s="75">
        <v>5</v>
      </c>
      <c r="O23" s="77" t="s">
        <v>14</v>
      </c>
    </row>
    <row r="24" spans="2:15" ht="20.100000000000001" customHeight="1">
      <c r="B24" s="186" t="s">
        <v>20</v>
      </c>
      <c r="C24" s="186"/>
      <c r="D24" s="144"/>
      <c r="E24" s="144"/>
      <c r="F24" s="144"/>
      <c r="G24" s="144"/>
      <c r="H24" s="144"/>
      <c r="I24" s="144"/>
      <c r="J24" s="144"/>
      <c r="K24" s="76">
        <f>K23+K20+K17+K10+K6</f>
        <v>691</v>
      </c>
      <c r="L24" s="76">
        <f t="shared" ref="L24:M24" si="1">L23+L20+L17+L10+L6</f>
        <v>577200632</v>
      </c>
      <c r="M24" s="76">
        <f t="shared" si="1"/>
        <v>327824280.06</v>
      </c>
      <c r="N24" s="76">
        <v>5</v>
      </c>
      <c r="O24" s="86" t="s">
        <v>14</v>
      </c>
    </row>
    <row r="25" spans="2:15" ht="30" customHeight="1"/>
    <row r="28" spans="2:15">
      <c r="L28" s="3"/>
    </row>
  </sheetData>
  <mergeCells count="19">
    <mergeCell ref="C1:O1"/>
    <mergeCell ref="C2:O2"/>
    <mergeCell ref="B20:C20"/>
    <mergeCell ref="D20:J20"/>
    <mergeCell ref="C11:O11"/>
    <mergeCell ref="B17:C17"/>
    <mergeCell ref="B10:C10"/>
    <mergeCell ref="D10:J10"/>
    <mergeCell ref="C4:O4"/>
    <mergeCell ref="D6:J6"/>
    <mergeCell ref="C7:O7"/>
    <mergeCell ref="D17:J17"/>
    <mergeCell ref="B6:C6"/>
    <mergeCell ref="C18:O18"/>
    <mergeCell ref="B23:C23"/>
    <mergeCell ref="D23:J23"/>
    <mergeCell ref="B24:C24"/>
    <mergeCell ref="D24:J24"/>
    <mergeCell ref="C21:O21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2026-01-27T06:28:49Z</cp:lastPrinted>
  <dcterms:created xsi:type="dcterms:W3CDTF">2004-07-25T21:47:51Z</dcterms:created>
  <dcterms:modified xsi:type="dcterms:W3CDTF">2026-01-27T06:29:05Z</dcterms:modified>
</cp:coreProperties>
</file>